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" windowWidth="18260" windowHeight="10900"/>
  </bookViews>
  <sheets>
    <sheet name="ワイン醸造用原料注文書" sheetId="2" r:id="rId1"/>
  </sheets>
  <calcPr calcId="125725"/>
</workbook>
</file>

<file path=xl/calcChain.xml><?xml version="1.0" encoding="utf-8"?>
<calcChain xmlns="http://schemas.openxmlformats.org/spreadsheetml/2006/main">
  <c r="AD44" i="2"/>
  <c r="AD43"/>
  <c r="AD42"/>
  <c r="AD40"/>
  <c r="AD41"/>
  <c r="AB62"/>
  <c r="AD32"/>
  <c r="AD33"/>
  <c r="AD34"/>
  <c r="AD35"/>
  <c r="AD36"/>
  <c r="AD37"/>
  <c r="AD38"/>
  <c r="AD39"/>
  <c r="R32"/>
  <c r="R33"/>
  <c r="R34"/>
  <c r="R35"/>
  <c r="R36"/>
  <c r="R37"/>
  <c r="R38"/>
  <c r="R39"/>
  <c r="R40"/>
  <c r="R41"/>
  <c r="R42"/>
  <c r="R43"/>
  <c r="R44"/>
  <c r="R45"/>
  <c r="R31"/>
  <c r="AB61"/>
  <c r="I54"/>
  <c r="I55"/>
  <c r="I50"/>
  <c r="I60"/>
  <c r="AB53"/>
  <c r="AB54"/>
  <c r="AB57"/>
  <c r="AB58"/>
  <c r="AB50"/>
  <c r="F32"/>
  <c r="F33"/>
  <c r="F34"/>
  <c r="F35"/>
  <c r="F36"/>
  <c r="F37"/>
  <c r="F38"/>
  <c r="F39"/>
  <c r="F40"/>
  <c r="F41"/>
  <c r="F42"/>
  <c r="F43"/>
  <c r="F44"/>
  <c r="F45"/>
  <c r="F31"/>
  <c r="AD31"/>
  <c r="I68"/>
  <c r="AB60"/>
  <c r="AB68"/>
  <c r="AB67"/>
  <c r="I61"/>
  <c r="I62"/>
  <c r="I63"/>
  <c r="I64"/>
  <c r="I65"/>
  <c r="I66"/>
  <c r="I67"/>
  <c r="AB51"/>
  <c r="AB52"/>
  <c r="AB55"/>
  <c r="AB56"/>
  <c r="AB59"/>
  <c r="I51"/>
  <c r="I52"/>
  <c r="I53"/>
  <c r="AJ47"/>
  <c r="X47"/>
  <c r="L47"/>
  <c r="AB63" l="1"/>
  <c r="AH63" s="1"/>
  <c r="AD45"/>
  <c r="AD47" s="1"/>
  <c r="F46"/>
  <c r="R46"/>
  <c r="AH69"/>
  <c r="O69"/>
  <c r="O56"/>
  <c r="AG46" l="1"/>
  <c r="AD72" s="1"/>
  <c r="F47"/>
</calcChain>
</file>

<file path=xl/sharedStrings.xml><?xml version="1.0" encoding="utf-8"?>
<sst xmlns="http://schemas.openxmlformats.org/spreadsheetml/2006/main" count="205" uniqueCount="112">
  <si>
    <t>御社名</t>
    <rPh sb="0" eb="2">
      <t>オンシャ</t>
    </rPh>
    <rPh sb="2" eb="3">
      <t>メイ</t>
    </rPh>
    <phoneticPr fontId="4"/>
  </si>
  <si>
    <t>ご担当者名</t>
    <rPh sb="1" eb="4">
      <t>タントウシャ</t>
    </rPh>
    <rPh sb="4" eb="5">
      <t>メイ</t>
    </rPh>
    <phoneticPr fontId="4"/>
  </si>
  <si>
    <t>ご住所</t>
    <rPh sb="1" eb="3">
      <t>ジュウショ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</si>
  <si>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</si>
  <si>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</si>
  <si>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）</t>
    <phoneticPr fontId="4"/>
  </si>
  <si>
    <t>商品名</t>
    <rPh sb="0" eb="3">
      <t>ショウヒンメイ</t>
    </rPh>
    <phoneticPr fontId="4"/>
  </si>
  <si>
    <t>容量</t>
    <rPh sb="0" eb="2">
      <t>ヨウリョウ</t>
    </rPh>
    <phoneticPr fontId="4"/>
  </si>
  <si>
    <t>価格</t>
    <rPh sb="0" eb="2">
      <t>カカク</t>
    </rPh>
    <phoneticPr fontId="4"/>
  </si>
  <si>
    <t>数量</t>
    <rPh sb="0" eb="2">
      <t>スウリョウ</t>
    </rPh>
    <phoneticPr fontId="4"/>
  </si>
  <si>
    <t xml:space="preserve"> EC1118</t>
  </si>
  <si>
    <t xml:space="preserve"> BC</t>
  </si>
  <si>
    <t xml:space="preserve"> M1</t>
  </si>
  <si>
    <t xml:space="preserve"> QA23</t>
  </si>
  <si>
    <t xml:space="preserve"> RC212</t>
  </si>
  <si>
    <t xml:space="preserve"> 71B</t>
  </si>
  <si>
    <t xml:space="preserve"> BA11</t>
  </si>
  <si>
    <t xml:space="preserve"> BM45</t>
  </si>
  <si>
    <t xml:space="preserve"> DV10</t>
  </si>
  <si>
    <t>小計</t>
    <rPh sb="0" eb="2">
      <t>ショウケイ</t>
    </rPh>
    <phoneticPr fontId="4"/>
  </si>
  <si>
    <t>円</t>
    <rPh sb="0" eb="1">
      <t>エン</t>
    </rPh>
    <phoneticPr fontId="4"/>
  </si>
  <si>
    <t xml:space="preserve"> ラルザイム　HC</t>
    <phoneticPr fontId="4"/>
  </si>
  <si>
    <t xml:space="preserve"> フェルメイド-K　10KG</t>
    <phoneticPr fontId="4"/>
  </si>
  <si>
    <t xml:space="preserve"> ラルザイム　OE</t>
    <phoneticPr fontId="4"/>
  </si>
  <si>
    <t xml:space="preserve"> フェルメイド-O　</t>
    <phoneticPr fontId="4"/>
  </si>
  <si>
    <t xml:space="preserve"> オプティ・ホワイト</t>
    <phoneticPr fontId="4"/>
  </si>
  <si>
    <t xml:space="preserve"> オプティ・レッド</t>
    <phoneticPr fontId="4"/>
  </si>
  <si>
    <t xml:space="preserve"> ノーブレットインサイド</t>
    <phoneticPr fontId="4"/>
  </si>
  <si>
    <t xml:space="preserve"> ノブレス</t>
    <phoneticPr fontId="4"/>
  </si>
  <si>
    <t xml:space="preserve"> オプティ・リーズ</t>
    <phoneticPr fontId="4"/>
  </si>
  <si>
    <t xml:space="preserve"> オプティマム・ホワイト</t>
    <phoneticPr fontId="4"/>
  </si>
  <si>
    <t xml:space="preserve"> MBR　ALPHA</t>
    <phoneticPr fontId="4"/>
  </si>
  <si>
    <t>25g</t>
  </si>
  <si>
    <t>合計金額</t>
    <rPh sb="0" eb="2">
      <t>ゴウケイ</t>
    </rPh>
    <rPh sb="2" eb="4">
      <t>キンガク</t>
    </rPh>
    <phoneticPr fontId="4"/>
  </si>
  <si>
    <t>500g</t>
    <phoneticPr fontId="4"/>
  </si>
  <si>
    <t>500g</t>
    <phoneticPr fontId="4"/>
  </si>
  <si>
    <t>500g</t>
    <phoneticPr fontId="4"/>
  </si>
  <si>
    <t>500g</t>
    <phoneticPr fontId="4"/>
  </si>
  <si>
    <t>100g</t>
    <phoneticPr fontId="4"/>
  </si>
  <si>
    <t>10kg</t>
    <phoneticPr fontId="4"/>
  </si>
  <si>
    <t xml:space="preserve"> ラルザイム　EX-V</t>
    <phoneticPr fontId="4"/>
  </si>
  <si>
    <t xml:space="preserve"> フェルメイド-K　2.5KG</t>
    <phoneticPr fontId="4"/>
  </si>
  <si>
    <t>2.5kg</t>
    <phoneticPr fontId="4"/>
  </si>
  <si>
    <r>
      <rPr>
        <sz val="7.3"/>
        <color theme="1"/>
        <rFont val="ＭＳ Ｐゴシック"/>
        <family val="3"/>
        <charset val="128"/>
      </rPr>
      <t xml:space="preserve"> ゴーファームプロテクトエボリューション</t>
    </r>
    <phoneticPr fontId="4"/>
  </si>
  <si>
    <t xml:space="preserve"> MBR　BETA</t>
    <phoneticPr fontId="4"/>
  </si>
  <si>
    <t xml:space="preserve"> MBR　31</t>
    <phoneticPr fontId="4"/>
  </si>
  <si>
    <t xml:space="preserve"> MBR　PN4</t>
    <phoneticPr fontId="4"/>
  </si>
  <si>
    <t xml:space="preserve"> MBR　VP41</t>
    <phoneticPr fontId="4"/>
  </si>
  <si>
    <t xml:space="preserve"> LUMAI</t>
  </si>
  <si>
    <t xml:space="preserve"> PRIMEUR</t>
  </si>
  <si>
    <t xml:space="preserve"> ICV D21</t>
  </si>
  <si>
    <t xml:space="preserve"> ICV D47</t>
  </si>
  <si>
    <t xml:space="preserve"> ICV D80</t>
  </si>
  <si>
    <t xml:space="preserve"> ICV D254</t>
  </si>
  <si>
    <t xml:space="preserve"> CSM</t>
    <phoneticPr fontId="4"/>
  </si>
  <si>
    <t xml:space="preserve"> RP15 </t>
    <phoneticPr fontId="4"/>
  </si>
  <si>
    <t xml:space="preserve"> SYRAH</t>
    <phoneticPr fontId="2"/>
  </si>
  <si>
    <t xml:space="preserve"> BM4X4</t>
    <phoneticPr fontId="4"/>
  </si>
  <si>
    <t xml:space="preserve"> BRL97</t>
    <phoneticPr fontId="2"/>
  </si>
  <si>
    <t xml:space="preserve"> CLOS</t>
    <phoneticPr fontId="4"/>
  </si>
  <si>
    <t xml:space="preserve"> CY3079</t>
    <phoneticPr fontId="2"/>
  </si>
  <si>
    <t xml:space="preserve"> RHONE 2226</t>
    <phoneticPr fontId="2"/>
  </si>
  <si>
    <t xml:space="preserve"> RHONE 2323</t>
    <phoneticPr fontId="2"/>
  </si>
  <si>
    <t xml:space="preserve"> V1116</t>
    <phoneticPr fontId="2"/>
  </si>
  <si>
    <t xml:space="preserve"> W15</t>
    <phoneticPr fontId="2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</si>
  <si>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43</t>
    </r>
    <phoneticPr fontId="4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</si>
  <si>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228</t>
    </r>
    <phoneticPr fontId="4"/>
  </si>
  <si>
    <t xml:space="preserve"> CM</t>
    <phoneticPr fontId="2"/>
  </si>
  <si>
    <r>
      <rPr>
        <sz val="10"/>
        <color theme="0"/>
        <rFont val="ＭＳ Ｐゴシック"/>
        <family val="3"/>
        <charset val="128"/>
      </rPr>
      <t xml:space="preserve"> '</t>
    </r>
    <r>
      <rPr>
        <sz val="10"/>
        <color theme="1"/>
        <rFont val="ＭＳ Ｐゴシック"/>
        <family val="3"/>
        <charset val="128"/>
      </rPr>
      <t>3001</t>
    </r>
    <phoneticPr fontId="4"/>
  </si>
  <si>
    <t xml:space="preserve"> QUARTZ</t>
    <phoneticPr fontId="4"/>
  </si>
  <si>
    <t xml:space="preserve"> MBR　O-MEGA</t>
    <phoneticPr fontId="2"/>
  </si>
  <si>
    <t xml:space="preserve"> HPS</t>
    <phoneticPr fontId="2"/>
  </si>
  <si>
    <t>1kg</t>
    <phoneticPr fontId="4"/>
  </si>
  <si>
    <t>3kg</t>
    <phoneticPr fontId="4"/>
  </si>
  <si>
    <t xml:space="preserve"> LalVigne MATURE</t>
    <phoneticPr fontId="4"/>
  </si>
  <si>
    <t xml:space="preserve"> LalVigne AROMA</t>
    <phoneticPr fontId="4"/>
  </si>
  <si>
    <t xml:space="preserve"> ニュートリエント・ビット・エンド</t>
    <phoneticPr fontId="4"/>
  </si>
  <si>
    <t xml:space="preserve"> ICV OPALE 2.0</t>
    <phoneticPr fontId="2"/>
  </si>
  <si>
    <t>1kg</t>
    <phoneticPr fontId="2"/>
  </si>
  <si>
    <t>様</t>
    <rPh sb="0" eb="1">
      <t>サマ</t>
    </rPh>
    <phoneticPr fontId="2"/>
  </si>
  <si>
    <t xml:space="preserve"> BDX</t>
    <phoneticPr fontId="2"/>
  </si>
  <si>
    <t xml:space="preserve"> CEG</t>
    <phoneticPr fontId="2"/>
  </si>
  <si>
    <t xml:space="preserve"> ICV OKAY</t>
    <phoneticPr fontId="2"/>
  </si>
  <si>
    <t xml:space="preserve"> ICV GRE</t>
    <phoneticPr fontId="2"/>
  </si>
  <si>
    <t xml:space="preserve"> ML Prime</t>
    <phoneticPr fontId="4"/>
  </si>
  <si>
    <t>250g</t>
    <phoneticPr fontId="2"/>
  </si>
  <si>
    <t xml:space="preserve"> PERSY</t>
    <phoneticPr fontId="2"/>
  </si>
  <si>
    <t>TEL</t>
    <phoneticPr fontId="4"/>
  </si>
  <si>
    <t>E-mail</t>
    <phoneticPr fontId="4"/>
  </si>
  <si>
    <t>FAX</t>
    <phoneticPr fontId="4"/>
  </si>
  <si>
    <t>〒</t>
    <phoneticPr fontId="4"/>
  </si>
  <si>
    <t xml:space="preserve"> Cross Evolution</t>
    <phoneticPr fontId="4"/>
  </si>
  <si>
    <t>（</t>
    <phoneticPr fontId="2"/>
  </si>
  <si>
    <t>合計50,000円（消費税抜）以上の場合、弊社負担</t>
    <rPh sb="15" eb="17">
      <t>イジョウ</t>
    </rPh>
    <rPh sb="21" eb="23">
      <t>ヘイシャ</t>
    </rPh>
    <rPh sb="23" eb="25">
      <t>フタン</t>
    </rPh>
    <phoneticPr fontId="4"/>
  </si>
  <si>
    <t>納品日</t>
    <rPh sb="0" eb="3">
      <t>ノウヒンビ</t>
    </rPh>
    <phoneticPr fontId="4"/>
  </si>
  <si>
    <t>備考欄</t>
    <rPh sb="0" eb="3">
      <t>ビコウラン</t>
    </rPh>
    <phoneticPr fontId="2"/>
  </si>
  <si>
    <t>●出荷についてのご案内</t>
    <phoneticPr fontId="4"/>
  </si>
  <si>
    <t>・送料</t>
    <phoneticPr fontId="4"/>
  </si>
  <si>
    <t>合計49,999円（消費税抜）以下の場合、一律600円</t>
    <phoneticPr fontId="4"/>
  </si>
  <si>
    <t>酵母</t>
    <rPh sb="0" eb="2">
      <t>コウボ</t>
    </rPh>
    <phoneticPr fontId="2"/>
  </si>
  <si>
    <t xml:space="preserve">酵素・おり下げ剤
</t>
    <phoneticPr fontId="2"/>
  </si>
  <si>
    <t>発酵助成剤・不活性酵母等</t>
    <phoneticPr fontId="2"/>
  </si>
  <si>
    <t>MLFスターターカルチャー</t>
    <phoneticPr fontId="2"/>
  </si>
  <si>
    <t>葉面散布肥料（普通肥料）</t>
    <phoneticPr fontId="2"/>
  </si>
  <si>
    <t>※請求書送付先が異なる場合は備考欄に明記ください。</t>
    <phoneticPr fontId="2"/>
  </si>
  <si>
    <t>納品日をご記入されない場合</t>
    <phoneticPr fontId="2"/>
  </si>
  <si>
    <t>・当日出荷は対応しておりません。弊社受注確認後、5営業日内での出荷手配となります。</t>
    <rPh sb="6" eb="8">
      <t>タイオウ</t>
    </rPh>
    <rPh sb="22" eb="23">
      <t>アト</t>
    </rPh>
    <rPh sb="25" eb="28">
      <t>エイギョウビ</t>
    </rPh>
    <rPh sb="28" eb="29">
      <t>ナイ</t>
    </rPh>
    <rPh sb="31" eb="33">
      <t>シュッカ</t>
    </rPh>
    <rPh sb="33" eb="35">
      <t>テハイ</t>
    </rPh>
    <phoneticPr fontId="4"/>
  </si>
  <si>
    <t>・お取引条件=前払の場合、弊社にてお振込み確認後、5営業日内での出荷手配となります。</t>
    <rPh sb="23" eb="24">
      <t>アト</t>
    </rPh>
    <rPh sb="32" eb="34">
      <t>シュッカ</t>
    </rPh>
    <rPh sb="34" eb="36">
      <t>テハイ</t>
    </rPh>
    <phoneticPr fontId="4"/>
  </si>
  <si>
    <t xml:space="preserve"> SAUVY</t>
    <phoneticPr fontId="2"/>
  </si>
  <si>
    <t xml:space="preserve"> スティミュラ  ソーヴィニヨンブラン</t>
    <phoneticPr fontId="2"/>
  </si>
  <si>
    <t xml:space="preserve"> スティミュラ  カベルネ</t>
    <phoneticPr fontId="2"/>
  </si>
  <si>
    <t xml:space="preserve"> SENSY</t>
    <phoneticPr fontId="2"/>
  </si>
</sst>
</file>

<file path=xl/styles.xml><?xml version="1.0" encoding="utf-8"?>
<styleSheet xmlns="http://schemas.openxmlformats.org/spreadsheetml/2006/main">
  <numFmts count="4">
    <numFmt numFmtId="5" formatCode="&quot;¥&quot;#,##0;&quot;¥&quot;\-#,##0"/>
    <numFmt numFmtId="176" formatCode="#,##0_);[Red]\(#,##0\)"/>
    <numFmt numFmtId="177" formatCode="&quot;¥&quot;#,##0_);[Red]\(&quot;¥&quot;#,##0\)"/>
    <numFmt numFmtId="178" formatCode="0_);[Red]\(0\)"/>
  </numFmts>
  <fonts count="3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7.3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7.3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6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5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name val="MS UI Gothic"/>
      <family val="3"/>
      <charset val="128"/>
    </font>
    <font>
      <sz val="8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1"/>
      </left>
      <right style="thin">
        <color theme="1"/>
      </right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1"/>
      </bottom>
      <diagonal/>
    </border>
    <border>
      <left style="thin">
        <color theme="0" tint="-4.9989318521683403E-2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5" fontId="9" fillId="2" borderId="8" xfId="0" applyNumberFormat="1" applyFont="1" applyFill="1" applyBorder="1" applyAlignment="1" applyProtection="1">
      <alignment vertical="center"/>
      <protection hidden="1"/>
    </xf>
    <xf numFmtId="0" fontId="3" fillId="3" borderId="19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177" fontId="0" fillId="2" borderId="0" xfId="0" applyNumberFormat="1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77" fontId="12" fillId="2" borderId="0" xfId="1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178" fontId="9" fillId="2" borderId="0" xfId="0" applyNumberFormat="1" applyFont="1" applyFill="1" applyAlignment="1">
      <alignment vertical="center"/>
    </xf>
    <xf numFmtId="0" fontId="14" fillId="3" borderId="16" xfId="0" applyFont="1" applyFill="1" applyBorder="1" applyAlignment="1">
      <alignment horizontal="center" vertical="center"/>
    </xf>
    <xf numFmtId="177" fontId="9" fillId="2" borderId="9" xfId="0" applyNumberFormat="1" applyFont="1" applyFill="1" applyBorder="1" applyAlignment="1" applyProtection="1">
      <alignment vertical="center"/>
      <protection hidden="1"/>
    </xf>
    <xf numFmtId="0" fontId="14" fillId="3" borderId="19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5" fillId="3" borderId="28" xfId="0" applyFont="1" applyFill="1" applyBorder="1" applyAlignment="1">
      <alignment horizontal="center" vertical="center"/>
    </xf>
    <xf numFmtId="177" fontId="17" fillId="2" borderId="0" xfId="0" applyNumberFormat="1" applyFont="1" applyFill="1" applyBorder="1" applyAlignment="1">
      <alignment vertical="center"/>
    </xf>
    <xf numFmtId="0" fontId="18" fillId="2" borderId="26" xfId="0" applyFont="1" applyFill="1" applyBorder="1" applyAlignment="1">
      <alignment vertical="center"/>
    </xf>
    <xf numFmtId="177" fontId="5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77" fontId="10" fillId="2" borderId="0" xfId="1" applyNumberFormat="1" applyFont="1" applyFill="1" applyBorder="1" applyAlignment="1">
      <alignment horizontal="right" vertical="center"/>
    </xf>
    <xf numFmtId="177" fontId="5" fillId="2" borderId="0" xfId="1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14" fillId="3" borderId="30" xfId="0" applyFont="1" applyFill="1" applyBorder="1" applyAlignment="1">
      <alignment horizontal="center" vertical="center"/>
    </xf>
    <xf numFmtId="177" fontId="9" fillId="2" borderId="22" xfId="0" applyNumberFormat="1" applyFont="1" applyFill="1" applyBorder="1" applyAlignment="1" applyProtection="1">
      <alignment vertical="center"/>
      <protection hidden="1"/>
    </xf>
    <xf numFmtId="0" fontId="14" fillId="3" borderId="32" xfId="0" applyFont="1" applyFill="1" applyBorder="1" applyAlignment="1">
      <alignment horizontal="center" vertical="center"/>
    </xf>
    <xf numFmtId="177" fontId="0" fillId="2" borderId="0" xfId="1" applyNumberFormat="1" applyFont="1" applyFill="1" applyBorder="1" applyAlignment="1">
      <alignment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 applyProtection="1">
      <alignment vertical="center"/>
      <protection hidden="1"/>
    </xf>
    <xf numFmtId="3" fontId="13" fillId="2" borderId="0" xfId="0" applyNumberFormat="1" applyFont="1" applyFill="1" applyBorder="1" applyAlignment="1" applyProtection="1">
      <alignment horizontal="right" vertical="center"/>
      <protection hidden="1"/>
    </xf>
    <xf numFmtId="178" fontId="9" fillId="2" borderId="0" xfId="1" applyNumberFormat="1" applyFont="1" applyFill="1" applyBorder="1" applyAlignment="1" applyProtection="1">
      <alignment vertical="center"/>
      <protection hidden="1"/>
    </xf>
    <xf numFmtId="177" fontId="22" fillId="2" borderId="0" xfId="1" applyNumberFormat="1" applyFont="1" applyFill="1" applyBorder="1" applyAlignment="1">
      <alignment horizontal="right" vertical="center"/>
    </xf>
    <xf numFmtId="177" fontId="19" fillId="2" borderId="0" xfId="1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178" fontId="9" fillId="2" borderId="0" xfId="0" applyNumberFormat="1" applyFont="1" applyFill="1" applyAlignment="1" applyProtection="1">
      <alignment vertical="center"/>
      <protection hidden="1"/>
    </xf>
    <xf numFmtId="3" fontId="9" fillId="2" borderId="0" xfId="0" applyNumberFormat="1" applyFont="1" applyFill="1" applyAlignment="1" applyProtection="1">
      <alignment vertical="center"/>
      <protection hidden="1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right" vertical="center"/>
    </xf>
    <xf numFmtId="0" fontId="18" fillId="2" borderId="29" xfId="0" applyFont="1" applyFill="1" applyBorder="1" applyAlignment="1" applyProtection="1">
      <alignment horizontal="center" vertical="center"/>
    </xf>
    <xf numFmtId="177" fontId="9" fillId="2" borderId="0" xfId="0" applyNumberFormat="1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7" fillId="2" borderId="0" xfId="1" applyNumberFormat="1" applyFont="1" applyFill="1" applyBorder="1" applyAlignment="1" applyProtection="1">
      <alignment vertical="center"/>
    </xf>
    <xf numFmtId="177" fontId="7" fillId="2" borderId="0" xfId="1" applyNumberFormat="1" applyFont="1" applyFill="1" applyBorder="1" applyAlignment="1" applyProtection="1">
      <alignment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26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15" fillId="3" borderId="4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5" fontId="9" fillId="2" borderId="21" xfId="0" applyNumberFormat="1" applyFont="1" applyFill="1" applyBorder="1" applyAlignment="1" applyProtection="1">
      <alignment vertical="center"/>
      <protection hidden="1"/>
    </xf>
    <xf numFmtId="0" fontId="0" fillId="2" borderId="23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3" borderId="4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5" fontId="9" fillId="2" borderId="0" xfId="0" applyNumberFormat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10" fillId="2" borderId="40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/>
    </xf>
    <xf numFmtId="0" fontId="30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</xf>
    <xf numFmtId="0" fontId="15" fillId="3" borderId="75" xfId="0" applyFont="1" applyFill="1" applyBorder="1" applyAlignment="1">
      <alignment vertical="center"/>
    </xf>
    <xf numFmtId="0" fontId="26" fillId="2" borderId="0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 wrapText="1"/>
    </xf>
    <xf numFmtId="0" fontId="0" fillId="2" borderId="0" xfId="0" applyFill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26" fillId="2" borderId="0" xfId="0" applyFont="1" applyFill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27" fillId="3" borderId="70" xfId="0" applyFont="1" applyFill="1" applyBorder="1" applyAlignment="1" applyProtection="1">
      <alignment vertical="center"/>
    </xf>
    <xf numFmtId="0" fontId="27" fillId="3" borderId="73" xfId="0" applyFont="1" applyFill="1" applyBorder="1" applyAlignment="1" applyProtection="1">
      <alignment vertical="center"/>
    </xf>
    <xf numFmtId="0" fontId="10" fillId="2" borderId="4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3" borderId="84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left" vertical="center"/>
    </xf>
    <xf numFmtId="0" fontId="10" fillId="2" borderId="44" xfId="0" applyFont="1" applyFill="1" applyBorder="1" applyAlignment="1">
      <alignment horizontal="left" vertical="center"/>
    </xf>
    <xf numFmtId="5" fontId="9" fillId="2" borderId="85" xfId="0" applyNumberFormat="1" applyFont="1" applyFill="1" applyBorder="1" applyAlignment="1" applyProtection="1">
      <alignment vertical="center"/>
      <protection hidden="1"/>
    </xf>
    <xf numFmtId="0" fontId="3" fillId="3" borderId="83" xfId="0" applyFont="1" applyFill="1" applyBorder="1" applyAlignment="1">
      <alignment horizontal="center" vertical="center"/>
    </xf>
    <xf numFmtId="0" fontId="14" fillId="3" borderId="8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177" fontId="9" fillId="2" borderId="3" xfId="0" applyNumberFormat="1" applyFont="1" applyFill="1" applyBorder="1" applyAlignment="1" applyProtection="1">
      <alignment vertical="center"/>
      <protection hidden="1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2" fillId="3" borderId="14" xfId="0" applyFont="1" applyFill="1" applyBorder="1" applyAlignment="1" applyProtection="1">
      <alignment horizontal="center" vertical="center"/>
    </xf>
    <xf numFmtId="0" fontId="32" fillId="3" borderId="15" xfId="0" applyFont="1" applyFill="1" applyBorder="1" applyAlignment="1" applyProtection="1">
      <alignment horizontal="center" vertical="center"/>
    </xf>
    <xf numFmtId="0" fontId="32" fillId="3" borderId="63" xfId="0" applyFont="1" applyFill="1" applyBorder="1" applyAlignment="1" applyProtection="1">
      <alignment horizontal="center" vertical="center"/>
    </xf>
    <xf numFmtId="0" fontId="32" fillId="3" borderId="20" xfId="0" applyFont="1" applyFill="1" applyBorder="1" applyAlignment="1" applyProtection="1">
      <alignment horizontal="center" vertical="center"/>
    </xf>
    <xf numFmtId="0" fontId="32" fillId="3" borderId="21" xfId="0" applyFont="1" applyFill="1" applyBorder="1" applyAlignment="1" applyProtection="1">
      <alignment horizontal="center" vertical="center"/>
    </xf>
    <xf numFmtId="0" fontId="32" fillId="3" borderId="61" xfId="0" applyFont="1" applyFill="1" applyBorder="1" applyAlignment="1" applyProtection="1">
      <alignment horizontal="center" vertical="center"/>
    </xf>
    <xf numFmtId="0" fontId="32" fillId="3" borderId="5" xfId="0" applyFont="1" applyFill="1" applyBorder="1" applyAlignment="1" applyProtection="1">
      <alignment horizontal="center" vertical="center"/>
    </xf>
    <xf numFmtId="0" fontId="32" fillId="3" borderId="3" xfId="0" applyFont="1" applyFill="1" applyBorder="1" applyAlignment="1" applyProtection="1">
      <alignment horizontal="center" vertical="center"/>
    </xf>
    <xf numFmtId="0" fontId="32" fillId="3" borderId="62" xfId="0" applyFont="1" applyFill="1" applyBorder="1" applyAlignment="1" applyProtection="1">
      <alignment horizontal="center" vertical="center"/>
    </xf>
    <xf numFmtId="0" fontId="3" fillId="3" borderId="78" xfId="0" applyFont="1" applyFill="1" applyBorder="1" applyAlignment="1" applyProtection="1">
      <alignment horizontal="center" vertical="center"/>
    </xf>
    <xf numFmtId="0" fontId="3" fillId="3" borderId="79" xfId="0" applyFont="1" applyFill="1" applyBorder="1" applyAlignment="1" applyProtection="1">
      <alignment horizontal="center" vertical="center"/>
    </xf>
    <xf numFmtId="0" fontId="3" fillId="3" borderId="80" xfId="0" applyFont="1" applyFill="1" applyBorder="1" applyAlignment="1" applyProtection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8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6" fontId="21" fillId="2" borderId="24" xfId="0" applyNumberFormat="1" applyFont="1" applyFill="1" applyBorder="1" applyAlignment="1" applyProtection="1">
      <alignment horizontal="right" vertical="center"/>
      <protection hidden="1"/>
    </xf>
    <xf numFmtId="176" fontId="21" fillId="2" borderId="25" xfId="0" applyNumberFormat="1" applyFont="1" applyFill="1" applyBorder="1" applyAlignment="1" applyProtection="1">
      <alignment horizontal="right" vertical="center"/>
      <protection hidden="1"/>
    </xf>
    <xf numFmtId="0" fontId="16" fillId="2" borderId="17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177" fontId="10" fillId="2" borderId="20" xfId="1" applyNumberFormat="1" applyFont="1" applyFill="1" applyBorder="1" applyAlignment="1" applyProtection="1">
      <alignment horizontal="center" vertical="center"/>
      <protection hidden="1"/>
    </xf>
    <xf numFmtId="177" fontId="10" fillId="2" borderId="22" xfId="1" applyNumberFormat="1" applyFont="1" applyFill="1" applyBorder="1" applyAlignment="1" applyProtection="1">
      <alignment horizontal="center" vertical="center"/>
      <protection hidden="1"/>
    </xf>
    <xf numFmtId="177" fontId="10" fillId="2" borderId="20" xfId="1" applyNumberFormat="1" applyFont="1" applyFill="1" applyBorder="1" applyAlignment="1" applyProtection="1">
      <alignment horizontal="right" vertical="center"/>
      <protection hidden="1"/>
    </xf>
    <xf numFmtId="177" fontId="10" fillId="2" borderId="21" xfId="1" applyNumberFormat="1" applyFont="1" applyFill="1" applyBorder="1" applyAlignment="1" applyProtection="1">
      <alignment horizontal="right" vertical="center"/>
      <protection hidden="1"/>
    </xf>
    <xf numFmtId="177" fontId="10" fillId="2" borderId="22" xfId="1" applyNumberFormat="1" applyFont="1" applyFill="1" applyBorder="1" applyAlignment="1" applyProtection="1">
      <alignment horizontal="right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4" borderId="31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>
      <alignment horizontal="left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176" fontId="6" fillId="2" borderId="34" xfId="0" applyNumberFormat="1" applyFont="1" applyFill="1" applyBorder="1" applyAlignment="1" applyProtection="1">
      <alignment horizontal="right" vertical="center"/>
      <protection hidden="1"/>
    </xf>
    <xf numFmtId="176" fontId="0" fillId="2" borderId="34" xfId="0" applyNumberFormat="1" applyFont="1" applyFill="1" applyBorder="1" applyProtection="1">
      <alignment vertical="center"/>
      <protection hidden="1"/>
    </xf>
    <xf numFmtId="176" fontId="0" fillId="2" borderId="35" xfId="0" applyNumberFormat="1" applyFont="1" applyFill="1" applyBorder="1" applyProtection="1">
      <alignment vertical="center"/>
      <protection hidden="1"/>
    </xf>
    <xf numFmtId="176" fontId="0" fillId="2" borderId="37" xfId="0" applyNumberFormat="1" applyFont="1" applyFill="1" applyBorder="1" applyProtection="1">
      <alignment vertical="center"/>
      <protection hidden="1"/>
    </xf>
    <xf numFmtId="176" fontId="0" fillId="2" borderId="38" xfId="0" applyNumberFormat="1" applyFont="1" applyFill="1" applyBorder="1" applyProtection="1">
      <alignment vertical="center"/>
      <protection hidden="1"/>
    </xf>
    <xf numFmtId="0" fontId="6" fillId="2" borderId="3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176" fontId="25" fillId="2" borderId="0" xfId="0" applyNumberFormat="1" applyFont="1" applyFill="1" applyBorder="1" applyAlignment="1" applyProtection="1">
      <alignment horizontal="right" vertical="center"/>
    </xf>
    <xf numFmtId="177" fontId="29" fillId="3" borderId="33" xfId="0" applyNumberFormat="1" applyFont="1" applyFill="1" applyBorder="1" applyAlignment="1">
      <alignment horizontal="center" vertical="center"/>
    </xf>
    <xf numFmtId="177" fontId="29" fillId="3" borderId="34" xfId="0" applyNumberFormat="1" applyFont="1" applyFill="1" applyBorder="1" applyAlignment="1">
      <alignment horizontal="center" vertical="center"/>
    </xf>
    <xf numFmtId="177" fontId="29" fillId="3" borderId="35" xfId="0" applyNumberFormat="1" applyFont="1" applyFill="1" applyBorder="1" applyAlignment="1">
      <alignment horizontal="center" vertical="center"/>
    </xf>
    <xf numFmtId="177" fontId="29" fillId="3" borderId="36" xfId="0" applyNumberFormat="1" applyFont="1" applyFill="1" applyBorder="1" applyAlignment="1">
      <alignment horizontal="center" vertical="center"/>
    </xf>
    <xf numFmtId="177" fontId="29" fillId="3" borderId="37" xfId="0" applyNumberFormat="1" applyFont="1" applyFill="1" applyBorder="1" applyAlignment="1">
      <alignment horizontal="center" vertical="center"/>
    </xf>
    <xf numFmtId="177" fontId="29" fillId="3" borderId="38" xfId="0" applyNumberFormat="1" applyFont="1" applyFill="1" applyBorder="1" applyAlignment="1">
      <alignment horizontal="center" vertical="center"/>
    </xf>
    <xf numFmtId="0" fontId="27" fillId="3" borderId="76" xfId="0" applyFont="1" applyFill="1" applyBorder="1" applyAlignment="1">
      <alignment horizontal="center" vertical="center"/>
    </xf>
    <xf numFmtId="0" fontId="15" fillId="3" borderId="76" xfId="0" applyFont="1" applyFill="1" applyBorder="1" applyAlignment="1">
      <alignment horizontal="center" vertical="center"/>
    </xf>
    <xf numFmtId="0" fontId="2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" vertical="center"/>
    </xf>
    <xf numFmtId="176" fontId="21" fillId="2" borderId="24" xfId="0" applyNumberFormat="1" applyFont="1" applyFill="1" applyBorder="1" applyAlignment="1" applyProtection="1">
      <alignment vertical="center"/>
      <protection hidden="1"/>
    </xf>
    <xf numFmtId="176" fontId="21" fillId="2" borderId="25" xfId="0" applyNumberFormat="1" applyFont="1" applyFill="1" applyBorder="1" applyAlignment="1" applyProtection="1">
      <alignment vertical="center"/>
      <protection hidden="1"/>
    </xf>
    <xf numFmtId="0" fontId="15" fillId="3" borderId="77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left" vertical="center"/>
    </xf>
    <xf numFmtId="0" fontId="10" fillId="4" borderId="4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10" fillId="2" borderId="41" xfId="0" applyFont="1" applyFill="1" applyBorder="1" applyAlignment="1">
      <alignment horizontal="left" vertical="center"/>
    </xf>
    <xf numFmtId="0" fontId="10" fillId="2" borderId="4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177" fontId="10" fillId="2" borderId="17" xfId="1" applyNumberFormat="1" applyFont="1" applyFill="1" applyBorder="1" applyAlignment="1" applyProtection="1">
      <alignment horizontal="center" vertical="center"/>
      <protection hidden="1"/>
    </xf>
    <xf numFmtId="177" fontId="10" fillId="2" borderId="42" xfId="1" applyNumberFormat="1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7" fontId="10" fillId="2" borderId="17" xfId="1" applyNumberFormat="1" applyFont="1" applyFill="1" applyBorder="1" applyAlignment="1" applyProtection="1">
      <alignment horizontal="right" vertical="center"/>
      <protection hidden="1"/>
    </xf>
    <xf numFmtId="177" fontId="10" fillId="2" borderId="18" xfId="1" applyNumberFormat="1" applyFont="1" applyFill="1" applyBorder="1" applyAlignment="1" applyProtection="1">
      <alignment horizontal="right" vertical="center"/>
      <protection hidden="1"/>
    </xf>
    <xf numFmtId="177" fontId="10" fillId="2" borderId="42" xfId="1" applyNumberFormat="1" applyFont="1" applyFill="1" applyBorder="1" applyAlignment="1" applyProtection="1">
      <alignment horizontal="right" vertical="center"/>
      <protection hidden="1"/>
    </xf>
    <xf numFmtId="177" fontId="10" fillId="2" borderId="10" xfId="1" applyNumberFormat="1" applyFont="1" applyFill="1" applyBorder="1" applyAlignment="1" applyProtection="1">
      <alignment horizontal="center" vertical="center"/>
      <protection hidden="1"/>
    </xf>
    <xf numFmtId="177" fontId="10" fillId="2" borderId="9" xfId="1" applyNumberFormat="1" applyFont="1" applyFill="1" applyBorder="1" applyAlignment="1" applyProtection="1">
      <alignment horizontal="center" vertical="center"/>
      <protection hidden="1"/>
    </xf>
    <xf numFmtId="177" fontId="10" fillId="0" borderId="10" xfId="1" applyNumberFormat="1" applyFont="1" applyFill="1" applyBorder="1" applyAlignment="1" applyProtection="1">
      <alignment horizontal="right" vertical="center"/>
      <protection hidden="1"/>
    </xf>
    <xf numFmtId="177" fontId="10" fillId="0" borderId="8" xfId="1" applyNumberFormat="1" applyFont="1" applyFill="1" applyBorder="1" applyAlignment="1" applyProtection="1">
      <alignment horizontal="right" vertical="center"/>
      <protection hidden="1"/>
    </xf>
    <xf numFmtId="177" fontId="10" fillId="0" borderId="9" xfId="1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horizontal="center" vertical="center"/>
    </xf>
    <xf numFmtId="5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5" fontId="5" fillId="2" borderId="10" xfId="0" applyNumberFormat="1" applyFont="1" applyFill="1" applyBorder="1" applyAlignment="1" applyProtection="1">
      <alignment horizontal="center" vertical="center"/>
    </xf>
    <xf numFmtId="5" fontId="5" fillId="2" borderId="9" xfId="0" applyNumberFormat="1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</xf>
    <xf numFmtId="0" fontId="5" fillId="2" borderId="86" xfId="0" applyFont="1" applyFill="1" applyBorder="1" applyAlignment="1" applyProtection="1">
      <alignment horizontal="center" vertical="center"/>
    </xf>
    <xf numFmtId="0" fontId="5" fillId="2" borderId="87" xfId="0" applyFont="1" applyFill="1" applyBorder="1" applyAlignment="1" applyProtection="1">
      <alignment horizontal="center" vertical="center"/>
      <protection locked="0"/>
    </xf>
    <xf numFmtId="0" fontId="5" fillId="2" borderId="8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hidden="1"/>
    </xf>
    <xf numFmtId="0" fontId="5" fillId="2" borderId="86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5" fontId="5" fillId="2" borderId="20" xfId="0" applyNumberFormat="1" applyFont="1" applyFill="1" applyBorder="1" applyAlignment="1" applyProtection="1">
      <alignment horizontal="center" vertical="center"/>
    </xf>
    <xf numFmtId="5" fontId="5" fillId="2" borderId="22" xfId="0" applyNumberFormat="1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48" xfId="0" applyFont="1" applyFill="1" applyBorder="1" applyAlignment="1" applyProtection="1">
      <alignment horizontal="left" vertical="center"/>
      <protection locked="0"/>
    </xf>
    <xf numFmtId="0" fontId="5" fillId="2" borderId="49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</xf>
    <xf numFmtId="0" fontId="7" fillId="2" borderId="13" xfId="0" applyFont="1" applyFill="1" applyBorder="1" applyAlignment="1" applyProtection="1">
      <alignment horizontal="left" vertical="center"/>
    </xf>
    <xf numFmtId="0" fontId="7" fillId="2" borderId="48" xfId="0" applyFont="1" applyFill="1" applyBorder="1" applyAlignment="1" applyProtection="1">
      <alignment horizontal="left" vertical="center"/>
    </xf>
    <xf numFmtId="0" fontId="7" fillId="2" borderId="49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28" fillId="2" borderId="17" xfId="0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/>
    </xf>
    <xf numFmtId="0" fontId="27" fillId="3" borderId="71" xfId="0" applyFont="1" applyFill="1" applyBorder="1" applyAlignment="1" applyProtection="1">
      <alignment horizontal="center" vertical="center"/>
    </xf>
    <xf numFmtId="0" fontId="27" fillId="3" borderId="7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5" fillId="2" borderId="5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3" fillId="3" borderId="64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0" fontId="3" fillId="3" borderId="66" xfId="0" applyFont="1" applyFill="1" applyBorder="1" applyAlignment="1" applyProtection="1">
      <alignment horizontal="center" vertical="center"/>
    </xf>
    <xf numFmtId="0" fontId="3" fillId="3" borderId="58" xfId="0" applyFont="1" applyFill="1" applyBorder="1" applyAlignment="1" applyProtection="1">
      <alignment horizontal="center" vertical="center"/>
    </xf>
    <xf numFmtId="0" fontId="3" fillId="3" borderId="59" xfId="0" applyFont="1" applyFill="1" applyBorder="1" applyAlignment="1" applyProtection="1">
      <alignment horizontal="center" vertical="center"/>
    </xf>
    <xf numFmtId="0" fontId="3" fillId="3" borderId="60" xfId="0" applyFont="1" applyFill="1" applyBorder="1" applyAlignment="1" applyProtection="1">
      <alignment horizontal="center" vertical="center"/>
    </xf>
    <xf numFmtId="0" fontId="0" fillId="2" borderId="52" xfId="0" applyFont="1" applyFill="1" applyBorder="1" applyAlignment="1" applyProtection="1">
      <alignment horizontal="left" vertical="center"/>
      <protection locked="0"/>
    </xf>
    <xf numFmtId="0" fontId="0" fillId="2" borderId="53" xfId="0" applyFont="1" applyFill="1" applyBorder="1" applyAlignment="1" applyProtection="1">
      <alignment horizontal="left" vertical="center"/>
      <protection locked="0"/>
    </xf>
    <xf numFmtId="0" fontId="0" fillId="2" borderId="54" xfId="0" applyFont="1" applyFill="1" applyBorder="1" applyAlignment="1" applyProtection="1">
      <alignment horizontal="left" vertical="center"/>
      <protection locked="0"/>
    </xf>
    <xf numFmtId="0" fontId="0" fillId="2" borderId="67" xfId="0" applyFont="1" applyFill="1" applyBorder="1" applyAlignment="1" applyProtection="1">
      <alignment horizontal="left" vertical="center"/>
      <protection locked="0"/>
    </xf>
    <xf numFmtId="0" fontId="0" fillId="2" borderId="68" xfId="0" applyFont="1" applyFill="1" applyBorder="1" applyAlignment="1" applyProtection="1">
      <alignment horizontal="left" vertical="center"/>
      <protection locked="0"/>
    </xf>
    <xf numFmtId="0" fontId="0" fillId="2" borderId="69" xfId="0" applyFont="1" applyFill="1" applyBorder="1" applyAlignment="1" applyProtection="1">
      <alignment horizontal="left" vertical="center"/>
      <protection locked="0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0" fillId="2" borderId="55" xfId="0" applyFont="1" applyFill="1" applyBorder="1" applyAlignment="1" applyProtection="1">
      <alignment horizontal="left" vertical="center"/>
      <protection locked="0"/>
    </xf>
    <xf numFmtId="0" fontId="0" fillId="2" borderId="56" xfId="0" applyFont="1" applyFill="1" applyBorder="1" applyAlignment="1" applyProtection="1">
      <alignment horizontal="left" vertical="center"/>
      <protection locked="0"/>
    </xf>
    <xf numFmtId="0" fontId="0" fillId="2" borderId="57" xfId="0" applyFont="1" applyFill="1" applyBorder="1" applyAlignment="1" applyProtection="1">
      <alignment horizontal="left" vertical="center"/>
      <protection locked="0"/>
    </xf>
    <xf numFmtId="0" fontId="0" fillId="2" borderId="58" xfId="0" applyFont="1" applyFill="1" applyBorder="1" applyAlignment="1" applyProtection="1">
      <alignment horizontal="left" vertical="center"/>
      <protection locked="0"/>
    </xf>
    <xf numFmtId="0" fontId="0" fillId="2" borderId="59" xfId="0" applyFont="1" applyFill="1" applyBorder="1" applyAlignment="1" applyProtection="1">
      <alignment horizontal="left" vertical="center"/>
      <protection locked="0"/>
    </xf>
    <xf numFmtId="0" fontId="0" fillId="2" borderId="60" xfId="0" applyFont="1" applyFill="1" applyBorder="1" applyAlignment="1" applyProtection="1">
      <alignment horizontal="left" vertical="center"/>
      <protection locked="0"/>
    </xf>
    <xf numFmtId="0" fontId="0" fillId="2" borderId="55" xfId="0" applyFill="1" applyBorder="1" applyAlignment="1" applyProtection="1">
      <alignment horizontal="left" vertical="center"/>
      <protection locked="0"/>
    </xf>
    <xf numFmtId="0" fontId="27" fillId="3" borderId="2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3" fontId="11" fillId="2" borderId="24" xfId="0" applyNumberFormat="1" applyFont="1" applyFill="1" applyBorder="1" applyAlignment="1" applyProtection="1">
      <alignment horizontal="right" vertical="center"/>
      <protection hidden="1"/>
    </xf>
    <xf numFmtId="3" fontId="11" fillId="2" borderId="25" xfId="0" applyNumberFormat="1" applyFont="1" applyFill="1" applyBorder="1" applyAlignment="1" applyProtection="1">
      <alignment horizontal="right" vertical="center"/>
      <protection hidden="1"/>
    </xf>
    <xf numFmtId="177" fontId="10" fillId="2" borderId="10" xfId="1" applyNumberFormat="1" applyFont="1" applyFill="1" applyBorder="1" applyAlignment="1" applyProtection="1">
      <alignment horizontal="right" vertical="center"/>
      <protection hidden="1"/>
    </xf>
    <xf numFmtId="177" fontId="10" fillId="2" borderId="8" xfId="1" applyNumberFormat="1" applyFont="1" applyFill="1" applyBorder="1" applyAlignment="1" applyProtection="1">
      <alignment horizontal="right" vertical="center"/>
      <protection hidden="1"/>
    </xf>
    <xf numFmtId="177" fontId="10" fillId="2" borderId="9" xfId="1" applyNumberFormat="1" applyFont="1" applyFill="1" applyBorder="1" applyAlignment="1" applyProtection="1">
      <alignment horizontal="right" vertical="center"/>
      <protection hidden="1"/>
    </xf>
    <xf numFmtId="0" fontId="27" fillId="3" borderId="74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png"/><Relationship Id="rId1" Type="http://schemas.openxmlformats.org/officeDocument/2006/relationships/hyperlink" Target="mailto:winebeer@sceti.co.jp?subject=&#12527;&#12452;&#12531;&#37237;&#27597;&#30330;&#2788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</xdr:colOff>
      <xdr:row>0</xdr:row>
      <xdr:rowOff>15240</xdr:rowOff>
    </xdr:from>
    <xdr:to>
      <xdr:col>35</xdr:col>
      <xdr:colOff>201930</xdr:colOff>
      <xdr:row>5</xdr:row>
      <xdr:rowOff>15240</xdr:rowOff>
    </xdr:to>
    <xdr:sp macro="" textlink="">
      <xdr:nvSpPr>
        <xdr:cNvPr id="2" name="Text Box 1">
          <a:hlinkClick xmlns:r="http://schemas.openxmlformats.org/officeDocument/2006/relationships" r:id="rId1"/>
        </xdr:cNvPr>
        <xdr:cNvSpPr txBox="1">
          <a:spLocks noChangeArrowheads="1" noChangeShapeType="1"/>
        </xdr:cNvSpPr>
      </xdr:nvSpPr>
      <xdr:spPr bwMode="auto">
        <a:xfrm>
          <a:off x="3497580" y="15240"/>
          <a:ext cx="3249930" cy="57150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en-US" altLang="ja-JP" sz="1000" b="1" i="0" baseline="0">
              <a:latin typeface="+mn-lt"/>
              <a:ea typeface="+mn-ea"/>
              <a:cs typeface="+mn-cs"/>
            </a:rPr>
            <a:t>     </a:t>
          </a:r>
          <a:r>
            <a:rPr lang="ja-JP" altLang="ja-JP" sz="1000" b="1" i="0" baseline="0">
              <a:latin typeface="+mn-lt"/>
              <a:ea typeface="+mn-ea"/>
              <a:cs typeface="+mn-cs"/>
            </a:rPr>
            <a:t>セティ株式会社　食品原料課</a:t>
          </a:r>
          <a:r>
            <a:rPr lang="ja-JP" altLang="en-US" sz="1000" b="1" i="0" baseline="0">
              <a:latin typeface="+mn-lt"/>
              <a:ea typeface="+mn-ea"/>
              <a:cs typeface="+mn-cs"/>
            </a:rPr>
            <a:t>行</a:t>
          </a:r>
          <a:endParaRPr lang="en-US" altLang="ja-JP" sz="1000" b="1" i="0" baseline="0">
            <a:latin typeface="+mn-lt"/>
            <a:ea typeface="+mn-ea"/>
            <a:cs typeface="+mn-cs"/>
          </a:endParaRPr>
        </a:p>
        <a:p>
          <a:pPr algn="l" rtl="0"/>
          <a:r>
            <a:rPr lang="en-US" altLang="ja-JP" sz="1100" b="0" i="0" baseline="0">
              <a:latin typeface="+mn-lt"/>
              <a:ea typeface="+mn-ea"/>
              <a:cs typeface="+mn-cs"/>
            </a:rPr>
            <a:t>        TEL 03-5510-2678 FAX 03-5510-0132</a:t>
          </a:r>
          <a:endParaRPr lang="ja-JP" altLang="ja-JP" sz="1050"/>
        </a:p>
        <a:p>
          <a:pPr algn="l"/>
          <a:r>
            <a:rPr lang="en-US" altLang="ja-JP" sz="1100" b="0" i="0" baseline="0">
              <a:latin typeface="+mn-lt"/>
              <a:ea typeface="+mn-ea"/>
              <a:cs typeface="+mn-cs"/>
            </a:rPr>
            <a:t>        Email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: winebeer@sceti.co.jp</a:t>
          </a:r>
          <a:endParaRPr lang="ja-JP" altLang="en-US" sz="1050" b="1" i="0" u="none" strike="noStrike" baseline="0">
            <a:solidFill>
              <a:srgbClr val="000000"/>
            </a:solidFill>
            <a:latin typeface="ＭＳ Ｐゴ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82551</xdr:colOff>
      <xdr:row>3</xdr:row>
      <xdr:rowOff>104775</xdr:rowOff>
    </xdr:to>
    <xdr:sp macro="" textlink="">
      <xdr:nvSpPr>
        <xdr:cNvPr id="3" name="Text Box 1"/>
        <xdr:cNvSpPr txBox="1">
          <a:spLocks noChangeArrowheads="1" noChangeShapeType="1"/>
        </xdr:cNvSpPr>
      </xdr:nvSpPr>
      <xdr:spPr bwMode="auto">
        <a:xfrm>
          <a:off x="0" y="0"/>
          <a:ext cx="3695701" cy="447675"/>
        </a:xfrm>
        <a:prstGeom prst="rect">
          <a:avLst/>
        </a:prstGeom>
        <a:solidFill>
          <a:schemeClr val="tx1"/>
        </a:solidFill>
        <a:ln w="0" algn="in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ＭＳ Ｐゴ"/>
            </a:rPr>
            <a:t>       　　　  </a:t>
          </a:r>
          <a:r>
            <a:rPr lang="ja-JP" altLang="en-US" sz="1400" b="0" i="0" u="none" strike="noStrike" baseline="0">
              <a:solidFill>
                <a:schemeClr val="bg1"/>
              </a:solidFill>
              <a:latin typeface="AR P新藝体U" pitchFamily="50" charset="-128"/>
              <a:ea typeface="ＤＦ特太ゴシック体" pitchFamily="1" charset="-128"/>
            </a:rPr>
            <a:t>ワイン・シードル用製品ご注文書</a:t>
          </a:r>
        </a:p>
      </xdr:txBody>
    </xdr:sp>
    <xdr:clientData/>
  </xdr:twoCellAnchor>
  <xdr:twoCellAnchor>
    <xdr:from>
      <xdr:col>0</xdr:col>
      <xdr:colOff>76200</xdr:colOff>
      <xdr:row>0</xdr:row>
      <xdr:rowOff>69850</xdr:rowOff>
    </xdr:from>
    <xdr:to>
      <xdr:col>3</xdr:col>
      <xdr:colOff>139700</xdr:colOff>
      <xdr:row>3</xdr:row>
      <xdr:rowOff>12700</xdr:rowOff>
    </xdr:to>
    <xdr:pic>
      <xdr:nvPicPr>
        <xdr:cNvPr id="4" name="Picture 2" descr="logo_lallem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69850"/>
          <a:ext cx="647700" cy="2857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56515</xdr:colOff>
      <xdr:row>0</xdr:row>
      <xdr:rowOff>79375</xdr:rowOff>
    </xdr:from>
    <xdr:to>
      <xdr:col>35</xdr:col>
      <xdr:colOff>107315</xdr:colOff>
      <xdr:row>3</xdr:row>
      <xdr:rowOff>87058</xdr:rowOff>
    </xdr:to>
    <xdr:pic>
      <xdr:nvPicPr>
        <xdr:cNvPr id="11" name="図 10" descr="logo_sceti+セティ株_H100等幅変換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54395" y="79375"/>
          <a:ext cx="690880" cy="350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4"/>
  <sheetViews>
    <sheetView tabSelected="1" view="pageBreakPreview" topLeftCell="A16" zoomScale="115" zoomScaleNormal="100" zoomScaleSheetLayoutView="115" workbookViewId="0">
      <selection activeCell="AI34" sqref="AI34:AJ34"/>
    </sheetView>
  </sheetViews>
  <sheetFormatPr defaultColWidth="2.81640625" defaultRowHeight="18" customHeight="1"/>
  <cols>
    <col min="1" max="1" width="3.08984375" style="1" customWidth="1"/>
    <col min="2" max="4" width="3" style="1" customWidth="1"/>
    <col min="5" max="6" width="2.1796875" style="1" customWidth="1"/>
    <col min="7" max="8" width="2.453125" style="1" customWidth="1"/>
    <col min="9" max="10" width="3.08984375" style="1" customWidth="1"/>
    <col min="11" max="12" width="2.1796875" style="1" customWidth="1"/>
    <col min="13" max="13" width="3.08984375" style="1" customWidth="1"/>
    <col min="14" max="16" width="3.1796875" style="1" customWidth="1"/>
    <col min="17" max="18" width="2.08984375" style="1" customWidth="1"/>
    <col min="19" max="19" width="2.81640625" style="1" customWidth="1"/>
    <col min="20" max="20" width="2.6328125" style="1" customWidth="1"/>
    <col min="21" max="22" width="3.08984375" style="1" customWidth="1"/>
    <col min="23" max="24" width="2.36328125" style="1" customWidth="1"/>
    <col min="25" max="25" width="3.08984375" style="1" customWidth="1"/>
    <col min="26" max="27" width="2.6328125" style="1" customWidth="1"/>
    <col min="28" max="28" width="2.54296875" style="1" customWidth="1"/>
    <col min="29" max="30" width="2.6328125" style="1" customWidth="1"/>
    <col min="31" max="31" width="2.453125" style="1" customWidth="1"/>
    <col min="32" max="36" width="3.08984375" style="1" customWidth="1"/>
    <col min="37" max="16384" width="2.81640625" style="1"/>
  </cols>
  <sheetData>
    <row r="1" spans="1:36" ht="9" customHeight="1"/>
    <row r="2" spans="1:36" ht="9" customHeight="1"/>
    <row r="3" spans="1:36" ht="9" customHeight="1"/>
    <row r="4" spans="1:36" ht="9" customHeight="1"/>
    <row r="5" spans="1:36" ht="9" customHeight="1"/>
    <row r="6" spans="1:36" ht="10.25" customHeight="1">
      <c r="A6" s="288" t="s">
        <v>0</v>
      </c>
      <c r="B6" s="289"/>
      <c r="C6" s="289"/>
      <c r="D6" s="289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5"/>
      <c r="T6" s="308" t="s">
        <v>94</v>
      </c>
      <c r="U6" s="309"/>
      <c r="V6" s="309"/>
      <c r="W6" s="309"/>
      <c r="X6" s="309"/>
      <c r="Y6" s="309"/>
      <c r="Z6" s="309"/>
      <c r="AA6" s="133"/>
      <c r="AB6" s="133"/>
      <c r="AC6" s="312" t="s">
        <v>3</v>
      </c>
      <c r="AD6" s="312"/>
      <c r="AE6" s="133"/>
      <c r="AF6" s="133"/>
      <c r="AG6" s="312" t="s">
        <v>4</v>
      </c>
      <c r="AH6" s="131" t="s">
        <v>92</v>
      </c>
      <c r="AI6" s="133"/>
      <c r="AJ6" s="135" t="s">
        <v>5</v>
      </c>
    </row>
    <row r="7" spans="1:36" ht="10.25" customHeight="1">
      <c r="A7" s="249"/>
      <c r="B7" s="250"/>
      <c r="C7" s="250"/>
      <c r="D7" s="25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1"/>
      <c r="T7" s="310"/>
      <c r="U7" s="311"/>
      <c r="V7" s="311"/>
      <c r="W7" s="311"/>
      <c r="X7" s="311"/>
      <c r="Y7" s="311"/>
      <c r="Z7" s="311"/>
      <c r="AA7" s="134"/>
      <c r="AB7" s="134"/>
      <c r="AC7" s="313"/>
      <c r="AD7" s="313"/>
      <c r="AE7" s="134"/>
      <c r="AF7" s="134"/>
      <c r="AG7" s="313"/>
      <c r="AH7" s="132"/>
      <c r="AI7" s="134"/>
      <c r="AJ7" s="136"/>
    </row>
    <row r="8" spans="1:36" ht="9" customHeight="1">
      <c r="A8" s="249" t="s">
        <v>1</v>
      </c>
      <c r="B8" s="250"/>
      <c r="C8" s="250"/>
      <c r="D8" s="250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92" t="s">
        <v>79</v>
      </c>
      <c r="R8" s="292"/>
      <c r="S8" s="293"/>
      <c r="T8" s="137" t="s">
        <v>105</v>
      </c>
      <c r="U8" s="138"/>
      <c r="V8" s="138"/>
      <c r="W8" s="138"/>
      <c r="X8" s="138"/>
      <c r="Y8" s="138"/>
      <c r="Z8" s="139"/>
      <c r="AA8" s="92"/>
      <c r="AB8" s="92"/>
      <c r="AC8" s="92"/>
      <c r="AD8" s="92"/>
      <c r="AE8" s="92"/>
      <c r="AF8" s="92"/>
      <c r="AG8" s="92"/>
      <c r="AH8" s="92"/>
      <c r="AI8" s="92"/>
      <c r="AJ8" s="93"/>
    </row>
    <row r="9" spans="1:36" ht="9" customHeight="1">
      <c r="A9" s="249"/>
      <c r="B9" s="250"/>
      <c r="C9" s="250"/>
      <c r="D9" s="25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4"/>
      <c r="R9" s="294"/>
      <c r="S9" s="295"/>
      <c r="T9" s="140"/>
      <c r="U9" s="141"/>
      <c r="V9" s="141"/>
      <c r="W9" s="141"/>
      <c r="X9" s="141"/>
      <c r="Y9" s="141"/>
      <c r="Z9" s="142"/>
      <c r="AA9" s="92"/>
      <c r="AB9" s="92"/>
      <c r="AC9" s="92"/>
      <c r="AD9" s="92"/>
      <c r="AE9" s="92"/>
      <c r="AF9" s="92"/>
      <c r="AG9" s="92"/>
      <c r="AH9" s="92"/>
      <c r="AI9" s="92"/>
      <c r="AJ9" s="93"/>
    </row>
    <row r="10" spans="1:36" ht="9" customHeight="1">
      <c r="A10" s="249" t="s">
        <v>2</v>
      </c>
      <c r="B10" s="250"/>
      <c r="C10" s="250"/>
      <c r="D10" s="250"/>
      <c r="E10" s="270" t="s">
        <v>90</v>
      </c>
      <c r="F10" s="271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5"/>
      <c r="T10" s="140"/>
      <c r="U10" s="141"/>
      <c r="V10" s="141"/>
      <c r="W10" s="141"/>
      <c r="X10" s="141"/>
      <c r="Y10" s="141"/>
      <c r="Z10" s="142"/>
      <c r="AA10" s="92"/>
      <c r="AB10" s="92"/>
      <c r="AC10" s="92"/>
      <c r="AD10" s="92"/>
      <c r="AE10" s="92"/>
      <c r="AF10" s="92"/>
      <c r="AG10" s="92"/>
      <c r="AH10" s="92"/>
      <c r="AI10" s="92"/>
      <c r="AJ10" s="93"/>
    </row>
    <row r="11" spans="1:36" ht="9" customHeight="1">
      <c r="A11" s="249"/>
      <c r="B11" s="250"/>
      <c r="C11" s="250"/>
      <c r="D11" s="250"/>
      <c r="E11" s="272"/>
      <c r="F11" s="273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9"/>
      <c r="T11" s="143"/>
      <c r="U11" s="144"/>
      <c r="V11" s="144"/>
      <c r="W11" s="144"/>
      <c r="X11" s="144"/>
      <c r="Y11" s="144"/>
      <c r="Z11" s="145"/>
      <c r="AA11" s="92"/>
      <c r="AB11" s="92"/>
      <c r="AC11" s="92"/>
      <c r="AD11" s="92"/>
      <c r="AE11" s="92"/>
      <c r="AF11" s="92"/>
      <c r="AG11" s="92"/>
      <c r="AH11" s="92"/>
      <c r="AI11" s="92"/>
      <c r="AJ11" s="93"/>
    </row>
    <row r="12" spans="1:36" ht="9" customHeight="1">
      <c r="A12" s="249"/>
      <c r="B12" s="250"/>
      <c r="C12" s="250"/>
      <c r="D12" s="250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7"/>
      <c r="T12" s="276" t="s">
        <v>95</v>
      </c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8"/>
    </row>
    <row r="13" spans="1:36" ht="9" customHeight="1">
      <c r="A13" s="249"/>
      <c r="B13" s="250"/>
      <c r="C13" s="250"/>
      <c r="D13" s="250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5"/>
      <c r="T13" s="279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1"/>
    </row>
    <row r="14" spans="1:36" ht="9" customHeight="1">
      <c r="A14" s="249"/>
      <c r="B14" s="250"/>
      <c r="C14" s="250"/>
      <c r="D14" s="250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7"/>
      <c r="T14" s="301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3"/>
    </row>
    <row r="15" spans="1:36" ht="9" customHeight="1">
      <c r="A15" s="249"/>
      <c r="B15" s="250"/>
      <c r="C15" s="250"/>
      <c r="D15" s="250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9"/>
      <c r="T15" s="304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6"/>
    </row>
    <row r="16" spans="1:36" ht="9" customHeight="1">
      <c r="A16" s="249"/>
      <c r="B16" s="250"/>
      <c r="C16" s="250"/>
      <c r="D16" s="250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5"/>
      <c r="T16" s="307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3"/>
    </row>
    <row r="17" spans="1:36" ht="9" customHeight="1">
      <c r="A17" s="249"/>
      <c r="B17" s="250"/>
      <c r="C17" s="250"/>
      <c r="D17" s="250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9"/>
      <c r="T17" s="304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6"/>
    </row>
    <row r="18" spans="1:36" ht="9" customHeight="1">
      <c r="A18" s="249"/>
      <c r="B18" s="250"/>
      <c r="C18" s="250"/>
      <c r="D18" s="250"/>
      <c r="E18" s="260" t="s">
        <v>104</v>
      </c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1"/>
      <c r="T18" s="301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3"/>
    </row>
    <row r="19" spans="1:36" ht="9" customHeight="1">
      <c r="A19" s="249"/>
      <c r="B19" s="250"/>
      <c r="C19" s="250"/>
      <c r="D19" s="250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3"/>
      <c r="T19" s="304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6"/>
    </row>
    <row r="20" spans="1:36" ht="9" customHeight="1">
      <c r="A20" s="249" t="s">
        <v>87</v>
      </c>
      <c r="B20" s="250"/>
      <c r="C20" s="250"/>
      <c r="D20" s="250"/>
      <c r="E20" s="253"/>
      <c r="F20" s="253"/>
      <c r="G20" s="253"/>
      <c r="H20" s="253"/>
      <c r="I20" s="253"/>
      <c r="J20" s="253"/>
      <c r="K20" s="254"/>
      <c r="L20" s="296" t="s">
        <v>89</v>
      </c>
      <c r="M20" s="297"/>
      <c r="N20" s="300"/>
      <c r="O20" s="253"/>
      <c r="P20" s="253"/>
      <c r="Q20" s="253"/>
      <c r="R20" s="253"/>
      <c r="S20" s="254"/>
      <c r="T20" s="301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3"/>
    </row>
    <row r="21" spans="1:36" ht="9" customHeight="1">
      <c r="A21" s="249"/>
      <c r="B21" s="250"/>
      <c r="C21" s="250"/>
      <c r="D21" s="250"/>
      <c r="E21" s="255"/>
      <c r="F21" s="255"/>
      <c r="G21" s="255"/>
      <c r="H21" s="255"/>
      <c r="I21" s="255"/>
      <c r="J21" s="255"/>
      <c r="K21" s="239"/>
      <c r="L21" s="298"/>
      <c r="M21" s="299"/>
      <c r="N21" s="238"/>
      <c r="O21" s="255"/>
      <c r="P21" s="255"/>
      <c r="Q21" s="255"/>
      <c r="R21" s="255"/>
      <c r="S21" s="239"/>
      <c r="T21" s="304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6"/>
    </row>
    <row r="22" spans="1:36" ht="9" customHeight="1">
      <c r="A22" s="249" t="s">
        <v>88</v>
      </c>
      <c r="B22" s="250"/>
      <c r="C22" s="250"/>
      <c r="D22" s="250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4"/>
      <c r="T22" s="282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4"/>
    </row>
    <row r="23" spans="1:36" ht="9" customHeight="1">
      <c r="A23" s="251"/>
      <c r="B23" s="252"/>
      <c r="C23" s="252"/>
      <c r="D23" s="252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39"/>
      <c r="T23" s="285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7"/>
    </row>
    <row r="24" spans="1:36" s="2" customFormat="1" ht="13.5" customHeight="1">
      <c r="A24" s="60"/>
      <c r="B24" s="60"/>
      <c r="C24" s="99"/>
      <c r="D24" s="100"/>
      <c r="E24" s="100"/>
      <c r="F24" s="100"/>
      <c r="G24" s="100"/>
      <c r="H24" s="101"/>
      <c r="I24" s="101"/>
      <c r="J24" s="111" t="s">
        <v>106</v>
      </c>
      <c r="K24" s="101"/>
      <c r="L24" s="101"/>
      <c r="M24" s="101"/>
      <c r="N24" s="102"/>
      <c r="O24" s="102"/>
      <c r="P24" s="102"/>
      <c r="Q24" s="102"/>
      <c r="R24" s="102"/>
      <c r="S24" s="102"/>
      <c r="T24" s="103"/>
      <c r="U24" s="103"/>
      <c r="V24" s="103"/>
      <c r="W24" s="103"/>
      <c r="X24" s="103"/>
      <c r="Y24" s="103"/>
      <c r="Z24" s="103"/>
      <c r="AA24" s="94"/>
      <c r="AB24" s="94"/>
      <c r="AC24" s="95"/>
      <c r="AD24" s="95"/>
      <c r="AE24" s="94"/>
      <c r="AF24" s="94"/>
      <c r="AG24" s="95"/>
      <c r="AH24" s="95"/>
      <c r="AI24" s="94"/>
      <c r="AJ24" s="95"/>
    </row>
    <row r="25" spans="1:36" s="2" customFormat="1" ht="13.5" customHeight="1">
      <c r="A25" s="60"/>
      <c r="B25" s="99" t="s">
        <v>96</v>
      </c>
      <c r="C25" s="104"/>
      <c r="D25" s="99"/>
      <c r="E25" s="100"/>
      <c r="F25" s="100"/>
      <c r="G25" s="100"/>
      <c r="H25" s="101"/>
      <c r="I25" s="101"/>
      <c r="J25" s="111" t="s">
        <v>107</v>
      </c>
      <c r="K25" s="101"/>
      <c r="L25" s="101"/>
      <c r="M25" s="101"/>
      <c r="N25" s="102"/>
      <c r="O25" s="102"/>
      <c r="P25" s="102"/>
      <c r="Q25" s="102"/>
      <c r="R25" s="102"/>
      <c r="S25" s="102"/>
      <c r="T25" s="105"/>
      <c r="U25" s="105"/>
      <c r="V25" s="105"/>
      <c r="W25" s="105"/>
      <c r="X25" s="105"/>
      <c r="Y25" s="105"/>
      <c r="Z25" s="105"/>
      <c r="AA25" s="96"/>
      <c r="AB25" s="96"/>
      <c r="AC25" s="97"/>
      <c r="AD25" s="97"/>
      <c r="AE25" s="96"/>
      <c r="AF25" s="96"/>
      <c r="AG25" s="97"/>
      <c r="AH25" s="97"/>
      <c r="AI25" s="96"/>
      <c r="AJ25" s="97"/>
    </row>
    <row r="26" spans="1:36" s="2" customFormat="1" ht="13.5" customHeight="1">
      <c r="A26" s="60"/>
      <c r="B26" s="101"/>
      <c r="C26" s="104"/>
      <c r="D26" s="99"/>
      <c r="E26" s="100"/>
      <c r="F26" s="100"/>
      <c r="G26" s="100"/>
      <c r="H26" s="101"/>
      <c r="I26" s="101"/>
      <c r="J26" s="106" t="s">
        <v>97</v>
      </c>
      <c r="K26" s="99"/>
      <c r="L26" s="99" t="s">
        <v>98</v>
      </c>
      <c r="M26" s="100"/>
      <c r="N26" s="102"/>
      <c r="O26" s="102"/>
      <c r="P26" s="102"/>
      <c r="Q26" s="102"/>
      <c r="R26" s="102"/>
      <c r="S26" s="102"/>
      <c r="T26" s="105"/>
      <c r="U26" s="105"/>
      <c r="V26" s="105"/>
      <c r="W26" s="105"/>
      <c r="X26" s="105"/>
      <c r="Y26" s="105"/>
      <c r="Z26" s="105"/>
      <c r="AA26" s="96"/>
      <c r="AB26" s="96"/>
      <c r="AC26" s="97"/>
      <c r="AD26" s="97"/>
      <c r="AE26" s="96"/>
      <c r="AF26" s="96"/>
      <c r="AG26" s="97"/>
      <c r="AH26" s="97"/>
      <c r="AI26" s="96"/>
      <c r="AJ26" s="97"/>
    </row>
    <row r="27" spans="1:36" s="2" customFormat="1" ht="13.5" customHeight="1">
      <c r="A27" s="60"/>
      <c r="B27" s="101"/>
      <c r="C27" s="104"/>
      <c r="D27" s="106"/>
      <c r="E27" s="99"/>
      <c r="F27" s="99"/>
      <c r="G27" s="100"/>
      <c r="H27" s="101"/>
      <c r="I27" s="101"/>
      <c r="J27" s="106"/>
      <c r="K27" s="106"/>
      <c r="L27" s="99" t="s">
        <v>93</v>
      </c>
      <c r="M27" s="106"/>
      <c r="N27" s="102"/>
      <c r="O27" s="102"/>
      <c r="P27" s="102"/>
      <c r="Q27" s="102"/>
      <c r="R27" s="102"/>
      <c r="S27" s="102"/>
      <c r="T27" s="105"/>
      <c r="U27" s="105"/>
      <c r="V27" s="105"/>
      <c r="W27" s="105"/>
      <c r="X27" s="105"/>
      <c r="Y27" s="105"/>
      <c r="Z27" s="105"/>
      <c r="AA27" s="96"/>
      <c r="AB27" s="96"/>
      <c r="AC27" s="97"/>
      <c r="AD27" s="97"/>
      <c r="AE27" s="96"/>
      <c r="AF27" s="96"/>
      <c r="AG27" s="97"/>
      <c r="AH27" s="97"/>
      <c r="AI27" s="96"/>
      <c r="AJ27" s="97"/>
    </row>
    <row r="28" spans="1:36" s="2" customFormat="1" ht="3" customHeight="1">
      <c r="A28" s="60"/>
      <c r="B28" s="102"/>
      <c r="C28" s="102"/>
      <c r="D28" s="3"/>
      <c r="E28" s="3"/>
      <c r="F28" s="3"/>
      <c r="G28" s="3"/>
      <c r="H28" s="60"/>
      <c r="I28" s="102"/>
      <c r="J28" s="102"/>
      <c r="K28" s="102"/>
      <c r="L28" s="102"/>
      <c r="M28" s="102"/>
      <c r="N28" s="102"/>
      <c r="O28" s="102"/>
      <c r="P28" s="102"/>
      <c r="Q28" s="107"/>
      <c r="R28" s="107"/>
      <c r="S28" s="107"/>
      <c r="T28" s="105"/>
      <c r="U28" s="105"/>
      <c r="V28" s="105"/>
      <c r="W28" s="105"/>
      <c r="X28" s="105"/>
      <c r="Y28" s="105"/>
      <c r="Z28" s="105"/>
      <c r="AA28" s="96"/>
      <c r="AB28" s="96"/>
      <c r="AC28" s="97"/>
      <c r="AD28" s="97"/>
      <c r="AE28" s="96"/>
      <c r="AF28" s="96"/>
      <c r="AG28" s="97"/>
      <c r="AH28" s="97"/>
      <c r="AI28" s="96"/>
      <c r="AJ28" s="97"/>
    </row>
    <row r="29" spans="1:36" s="2" customFormat="1" ht="14.25" customHeight="1">
      <c r="A29" s="146" t="s">
        <v>99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8"/>
    </row>
    <row r="30" spans="1:36" s="78" customFormat="1" ht="12.65" customHeight="1">
      <c r="A30" s="108"/>
      <c r="B30" s="268" t="s">
        <v>6</v>
      </c>
      <c r="C30" s="268"/>
      <c r="D30" s="268"/>
      <c r="E30" s="268"/>
      <c r="F30" s="268"/>
      <c r="G30" s="268" t="s">
        <v>7</v>
      </c>
      <c r="H30" s="268"/>
      <c r="I30" s="268" t="s">
        <v>8</v>
      </c>
      <c r="J30" s="268"/>
      <c r="K30" s="268" t="s">
        <v>9</v>
      </c>
      <c r="L30" s="269"/>
      <c r="M30" s="109"/>
      <c r="N30" s="268" t="s">
        <v>6</v>
      </c>
      <c r="O30" s="268"/>
      <c r="P30" s="268"/>
      <c r="Q30" s="268"/>
      <c r="R30" s="268"/>
      <c r="S30" s="268" t="s">
        <v>7</v>
      </c>
      <c r="T30" s="268"/>
      <c r="U30" s="268" t="s">
        <v>8</v>
      </c>
      <c r="V30" s="268"/>
      <c r="W30" s="268" t="s">
        <v>9</v>
      </c>
      <c r="X30" s="268"/>
      <c r="Y30" s="109"/>
      <c r="Z30" s="268" t="s">
        <v>6</v>
      </c>
      <c r="AA30" s="268"/>
      <c r="AB30" s="268"/>
      <c r="AC30" s="268"/>
      <c r="AD30" s="268"/>
      <c r="AE30" s="268" t="s">
        <v>7</v>
      </c>
      <c r="AF30" s="268"/>
      <c r="AG30" s="268" t="s">
        <v>8</v>
      </c>
      <c r="AH30" s="268"/>
      <c r="AI30" s="268" t="s">
        <v>9</v>
      </c>
      <c r="AJ30" s="321"/>
    </row>
    <row r="31" spans="1:36" s="4" customFormat="1" ht="12.75" customHeight="1">
      <c r="A31" s="5">
        <v>1</v>
      </c>
      <c r="B31" s="266" t="s">
        <v>91</v>
      </c>
      <c r="C31" s="267"/>
      <c r="D31" s="267"/>
      <c r="E31" s="267"/>
      <c r="F31" s="6">
        <f>I31*K31</f>
        <v>0</v>
      </c>
      <c r="G31" s="246" t="s">
        <v>34</v>
      </c>
      <c r="H31" s="247"/>
      <c r="I31" s="228">
        <v>8200</v>
      </c>
      <c r="J31" s="229"/>
      <c r="K31" s="238"/>
      <c r="L31" s="239"/>
      <c r="M31" s="5">
        <v>16</v>
      </c>
      <c r="N31" s="248" t="s">
        <v>51</v>
      </c>
      <c r="O31" s="209"/>
      <c r="P31" s="209"/>
      <c r="Q31" s="209"/>
      <c r="R31" s="6">
        <f>W31*U31</f>
        <v>0</v>
      </c>
      <c r="S31" s="226" t="s">
        <v>34</v>
      </c>
      <c r="T31" s="227"/>
      <c r="U31" s="228">
        <v>8200</v>
      </c>
      <c r="V31" s="229"/>
      <c r="W31" s="238"/>
      <c r="X31" s="239"/>
      <c r="Y31" s="5">
        <v>31</v>
      </c>
      <c r="Z31" s="115" t="s">
        <v>48</v>
      </c>
      <c r="AA31" s="66"/>
      <c r="AB31" s="66"/>
      <c r="AC31" s="68"/>
      <c r="AD31" s="69">
        <f t="shared" ref="AD31:AD44" si="0">AG31*AI31</f>
        <v>0</v>
      </c>
      <c r="AE31" s="226" t="s">
        <v>34</v>
      </c>
      <c r="AF31" s="227"/>
      <c r="AG31" s="242">
        <v>8200</v>
      </c>
      <c r="AH31" s="243"/>
      <c r="AI31" s="238"/>
      <c r="AJ31" s="239"/>
    </row>
    <row r="32" spans="1:36" s="4" customFormat="1" ht="12.75" customHeight="1">
      <c r="A32" s="7">
        <v>2</v>
      </c>
      <c r="B32" s="63" t="s">
        <v>54</v>
      </c>
      <c r="C32" s="64"/>
      <c r="D32" s="64"/>
      <c r="E32" s="64"/>
      <c r="F32" s="6">
        <f t="shared" ref="F32:F45" si="1">I32*K32</f>
        <v>0</v>
      </c>
      <c r="G32" s="246" t="s">
        <v>34</v>
      </c>
      <c r="H32" s="247"/>
      <c r="I32" s="228">
        <v>8200</v>
      </c>
      <c r="J32" s="229"/>
      <c r="K32" s="238"/>
      <c r="L32" s="239"/>
      <c r="M32" s="5">
        <v>17</v>
      </c>
      <c r="N32" s="85" t="s">
        <v>52</v>
      </c>
      <c r="O32" s="80"/>
      <c r="P32" s="80"/>
      <c r="Q32" s="80"/>
      <c r="R32" s="6">
        <f t="shared" ref="R32:R45" si="2">W32*U32</f>
        <v>0</v>
      </c>
      <c r="S32" s="226" t="s">
        <v>34</v>
      </c>
      <c r="T32" s="227"/>
      <c r="U32" s="228">
        <v>8200</v>
      </c>
      <c r="V32" s="229"/>
      <c r="W32" s="238"/>
      <c r="X32" s="239"/>
      <c r="Y32" s="5">
        <v>32</v>
      </c>
      <c r="Z32" s="122" t="s">
        <v>49</v>
      </c>
      <c r="AA32" s="121"/>
      <c r="AB32" s="121"/>
      <c r="AC32" s="68"/>
      <c r="AD32" s="69">
        <f t="shared" ref="AD32:AD33" si="3">AG32*AI32</f>
        <v>0</v>
      </c>
      <c r="AE32" s="226" t="s">
        <v>34</v>
      </c>
      <c r="AF32" s="227"/>
      <c r="AG32" s="242">
        <v>8200</v>
      </c>
      <c r="AH32" s="243"/>
      <c r="AI32" s="238"/>
      <c r="AJ32" s="239"/>
    </row>
    <row r="33" spans="1:36" s="4" customFormat="1" ht="12.75" customHeight="1">
      <c r="A33" s="7">
        <v>3</v>
      </c>
      <c r="B33" s="63" t="s">
        <v>12</v>
      </c>
      <c r="C33" s="64"/>
      <c r="D33" s="64"/>
      <c r="E33" s="64"/>
      <c r="F33" s="6">
        <f t="shared" si="1"/>
        <v>0</v>
      </c>
      <c r="G33" s="246" t="s">
        <v>34</v>
      </c>
      <c r="H33" s="247"/>
      <c r="I33" s="228">
        <v>8200</v>
      </c>
      <c r="J33" s="229"/>
      <c r="K33" s="238"/>
      <c r="L33" s="239"/>
      <c r="M33" s="5">
        <v>18</v>
      </c>
      <c r="N33" s="85" t="s">
        <v>53</v>
      </c>
      <c r="O33" s="80"/>
      <c r="P33" s="80"/>
      <c r="Q33" s="80"/>
      <c r="R33" s="6">
        <f t="shared" si="2"/>
        <v>0</v>
      </c>
      <c r="S33" s="226" t="s">
        <v>34</v>
      </c>
      <c r="T33" s="227"/>
      <c r="U33" s="228">
        <v>8200</v>
      </c>
      <c r="V33" s="229"/>
      <c r="W33" s="238"/>
      <c r="X33" s="239"/>
      <c r="Y33" s="5">
        <v>33</v>
      </c>
      <c r="Z33" s="120" t="s">
        <v>65</v>
      </c>
      <c r="AA33" s="121"/>
      <c r="AB33" s="121"/>
      <c r="AC33" s="68"/>
      <c r="AD33" s="69">
        <f t="shared" si="3"/>
        <v>0</v>
      </c>
      <c r="AE33" s="226" t="s">
        <v>34</v>
      </c>
      <c r="AF33" s="227"/>
      <c r="AG33" s="242">
        <v>8200</v>
      </c>
      <c r="AH33" s="243"/>
      <c r="AI33" s="238"/>
      <c r="AJ33" s="239"/>
    </row>
    <row r="34" spans="1:36" s="4" customFormat="1" ht="12.75" customHeight="1">
      <c r="A34" s="7">
        <v>4</v>
      </c>
      <c r="B34" s="63" t="s">
        <v>55</v>
      </c>
      <c r="C34" s="64"/>
      <c r="D34" s="64"/>
      <c r="E34" s="64"/>
      <c r="F34" s="6">
        <f t="shared" si="1"/>
        <v>0</v>
      </c>
      <c r="G34" s="240" t="s">
        <v>34</v>
      </c>
      <c r="H34" s="241"/>
      <c r="I34" s="228">
        <v>8200</v>
      </c>
      <c r="J34" s="229"/>
      <c r="K34" s="238"/>
      <c r="L34" s="239"/>
      <c r="M34" s="5">
        <v>19</v>
      </c>
      <c r="N34" s="85" t="s">
        <v>83</v>
      </c>
      <c r="R34" s="6">
        <f t="shared" si="2"/>
        <v>0</v>
      </c>
      <c r="S34" s="226" t="s">
        <v>34</v>
      </c>
      <c r="T34" s="227"/>
      <c r="U34" s="228">
        <v>8200</v>
      </c>
      <c r="V34" s="229"/>
      <c r="W34" s="238"/>
      <c r="X34" s="239"/>
      <c r="Y34" s="5">
        <v>34</v>
      </c>
      <c r="Z34" s="120" t="s">
        <v>66</v>
      </c>
      <c r="AA34" s="121"/>
      <c r="AB34" s="121"/>
      <c r="AC34" s="68"/>
      <c r="AD34" s="69">
        <f t="shared" si="0"/>
        <v>0</v>
      </c>
      <c r="AE34" s="226" t="s">
        <v>34</v>
      </c>
      <c r="AF34" s="227"/>
      <c r="AG34" s="242">
        <v>8200</v>
      </c>
      <c r="AH34" s="243"/>
      <c r="AI34" s="238"/>
      <c r="AJ34" s="239"/>
    </row>
    <row r="35" spans="1:36" s="4" customFormat="1" ht="12.75" customHeight="1">
      <c r="A35" s="7">
        <v>5</v>
      </c>
      <c r="B35" s="63" t="s">
        <v>56</v>
      </c>
      <c r="C35" s="64"/>
      <c r="D35" s="64"/>
      <c r="E35" s="64"/>
      <c r="F35" s="6">
        <f t="shared" si="1"/>
        <v>0</v>
      </c>
      <c r="G35" s="240" t="s">
        <v>36</v>
      </c>
      <c r="H35" s="241"/>
      <c r="I35" s="228">
        <v>8200</v>
      </c>
      <c r="J35" s="229"/>
      <c r="K35" s="238"/>
      <c r="L35" s="239"/>
      <c r="M35" s="5">
        <v>20</v>
      </c>
      <c r="N35" s="4" t="s">
        <v>82</v>
      </c>
      <c r="O35" s="79"/>
      <c r="P35" s="79"/>
      <c r="Q35" s="79"/>
      <c r="R35" s="6">
        <f t="shared" si="2"/>
        <v>0</v>
      </c>
      <c r="S35" s="226" t="s">
        <v>34</v>
      </c>
      <c r="T35" s="227"/>
      <c r="U35" s="228">
        <v>8200</v>
      </c>
      <c r="V35" s="229"/>
      <c r="W35" s="238"/>
      <c r="X35" s="239"/>
      <c r="Y35" s="5">
        <v>35</v>
      </c>
      <c r="Z35" s="120" t="s">
        <v>11</v>
      </c>
      <c r="AA35" s="121"/>
      <c r="AB35" s="121"/>
      <c r="AC35" s="68"/>
      <c r="AD35" s="69">
        <f t="shared" si="0"/>
        <v>0</v>
      </c>
      <c r="AE35" s="226" t="s">
        <v>34</v>
      </c>
      <c r="AF35" s="227"/>
      <c r="AG35" s="242">
        <v>8200</v>
      </c>
      <c r="AH35" s="243"/>
      <c r="AI35" s="238"/>
      <c r="AJ35" s="239"/>
    </row>
    <row r="36" spans="1:36" s="4" customFormat="1" ht="12.75" customHeight="1">
      <c r="A36" s="7">
        <v>6</v>
      </c>
      <c r="B36" s="63" t="s">
        <v>15</v>
      </c>
      <c r="C36" s="64"/>
      <c r="D36" s="64"/>
      <c r="E36" s="64"/>
      <c r="F36" s="6">
        <f t="shared" si="1"/>
        <v>0</v>
      </c>
      <c r="G36" s="240" t="s">
        <v>35</v>
      </c>
      <c r="H36" s="241"/>
      <c r="I36" s="228">
        <v>8200</v>
      </c>
      <c r="J36" s="229"/>
      <c r="K36" s="238"/>
      <c r="L36" s="239"/>
      <c r="M36" s="5">
        <v>21</v>
      </c>
      <c r="N36" s="86" t="s">
        <v>77</v>
      </c>
      <c r="O36" s="80"/>
      <c r="P36" s="80"/>
      <c r="Q36" s="80"/>
      <c r="R36" s="6">
        <f t="shared" si="2"/>
        <v>0</v>
      </c>
      <c r="S36" s="226" t="s">
        <v>34</v>
      </c>
      <c r="T36" s="227"/>
      <c r="U36" s="228">
        <v>8200</v>
      </c>
      <c r="V36" s="229"/>
      <c r="W36" s="238"/>
      <c r="X36" s="239"/>
      <c r="Y36" s="5">
        <v>36</v>
      </c>
      <c r="Z36" s="48" t="s">
        <v>80</v>
      </c>
      <c r="AA36" s="121"/>
      <c r="AB36" s="121"/>
      <c r="AC36" s="68"/>
      <c r="AD36" s="69">
        <f t="shared" si="0"/>
        <v>0</v>
      </c>
      <c r="AE36" s="226" t="s">
        <v>34</v>
      </c>
      <c r="AF36" s="227"/>
      <c r="AG36" s="242">
        <v>8200</v>
      </c>
      <c r="AH36" s="243"/>
      <c r="AI36" s="238"/>
      <c r="AJ36" s="239"/>
    </row>
    <row r="37" spans="1:36" s="4" customFormat="1" ht="12.75" customHeight="1">
      <c r="A37" s="7">
        <v>7</v>
      </c>
      <c r="B37" s="63" t="s">
        <v>16</v>
      </c>
      <c r="C37" s="64"/>
      <c r="D37" s="64"/>
      <c r="E37" s="64"/>
      <c r="F37" s="6">
        <f t="shared" si="1"/>
        <v>0</v>
      </c>
      <c r="G37" s="240" t="s">
        <v>36</v>
      </c>
      <c r="H37" s="241"/>
      <c r="I37" s="228">
        <v>8200</v>
      </c>
      <c r="J37" s="229"/>
      <c r="K37" s="238"/>
      <c r="L37" s="239"/>
      <c r="M37" s="5">
        <v>22</v>
      </c>
      <c r="N37" s="85" t="s">
        <v>86</v>
      </c>
      <c r="O37" s="83"/>
      <c r="P37" s="83"/>
      <c r="Q37" s="83"/>
      <c r="R37" s="6">
        <f t="shared" si="2"/>
        <v>0</v>
      </c>
      <c r="S37" s="226" t="s">
        <v>34</v>
      </c>
      <c r="T37" s="227"/>
      <c r="U37" s="228">
        <v>8200</v>
      </c>
      <c r="V37" s="229"/>
      <c r="W37" s="238"/>
      <c r="X37" s="239"/>
      <c r="Y37" s="5">
        <v>37</v>
      </c>
      <c r="Z37" s="48" t="s">
        <v>81</v>
      </c>
      <c r="AA37" s="121"/>
      <c r="AB37" s="121"/>
      <c r="AC37" s="68"/>
      <c r="AD37" s="69">
        <f t="shared" si="0"/>
        <v>0</v>
      </c>
      <c r="AE37" s="226" t="s">
        <v>34</v>
      </c>
      <c r="AF37" s="227"/>
      <c r="AG37" s="242">
        <v>8200</v>
      </c>
      <c r="AH37" s="243"/>
      <c r="AI37" s="238"/>
      <c r="AJ37" s="239"/>
    </row>
    <row r="38" spans="1:36" s="4" customFormat="1" ht="12.75" customHeight="1">
      <c r="A38" s="7">
        <v>8</v>
      </c>
      <c r="B38" s="63" t="s">
        <v>17</v>
      </c>
      <c r="C38" s="64"/>
      <c r="D38" s="64"/>
      <c r="E38" s="64"/>
      <c r="F38" s="6">
        <f t="shared" si="1"/>
        <v>0</v>
      </c>
      <c r="G38" s="240" t="s">
        <v>37</v>
      </c>
      <c r="H38" s="241"/>
      <c r="I38" s="228">
        <v>8200</v>
      </c>
      <c r="J38" s="229"/>
      <c r="K38" s="238"/>
      <c r="L38" s="239"/>
      <c r="M38" s="5">
        <v>23</v>
      </c>
      <c r="N38" s="85" t="s">
        <v>13</v>
      </c>
      <c r="O38" s="83"/>
      <c r="P38" s="83"/>
      <c r="Q38" s="83"/>
      <c r="R38" s="6">
        <f t="shared" si="2"/>
        <v>0</v>
      </c>
      <c r="S38" s="226" t="s">
        <v>34</v>
      </c>
      <c r="T38" s="227"/>
      <c r="U38" s="228">
        <v>8200</v>
      </c>
      <c r="V38" s="229"/>
      <c r="W38" s="238"/>
      <c r="X38" s="239"/>
      <c r="Y38" s="5">
        <v>38</v>
      </c>
      <c r="Z38" s="120" t="s">
        <v>67</v>
      </c>
      <c r="AA38" s="49"/>
      <c r="AB38" s="49"/>
      <c r="AC38" s="49"/>
      <c r="AD38" s="69">
        <f t="shared" si="0"/>
        <v>0</v>
      </c>
      <c r="AE38" s="226" t="s">
        <v>34</v>
      </c>
      <c r="AF38" s="227"/>
      <c r="AG38" s="242">
        <v>8200</v>
      </c>
      <c r="AH38" s="243"/>
      <c r="AI38" s="238"/>
      <c r="AJ38" s="239"/>
    </row>
    <row r="39" spans="1:36" s="4" customFormat="1" ht="12.75" customHeight="1">
      <c r="A39" s="7">
        <v>9</v>
      </c>
      <c r="B39" s="63" t="s">
        <v>57</v>
      </c>
      <c r="C39" s="64"/>
      <c r="D39" s="64"/>
      <c r="E39" s="64"/>
      <c r="F39" s="6">
        <f t="shared" si="1"/>
        <v>0</v>
      </c>
      <c r="G39" s="240" t="s">
        <v>37</v>
      </c>
      <c r="H39" s="241"/>
      <c r="I39" s="228">
        <v>8200</v>
      </c>
      <c r="J39" s="229"/>
      <c r="K39" s="238"/>
      <c r="L39" s="239"/>
      <c r="M39" s="5">
        <v>24</v>
      </c>
      <c r="N39" s="85" t="s">
        <v>14</v>
      </c>
      <c r="O39" s="83"/>
      <c r="P39" s="83"/>
      <c r="Q39" s="83"/>
      <c r="R39" s="6">
        <f t="shared" si="2"/>
        <v>0</v>
      </c>
      <c r="S39" s="226" t="s">
        <v>34</v>
      </c>
      <c r="T39" s="227"/>
      <c r="U39" s="228">
        <v>8200</v>
      </c>
      <c r="V39" s="229"/>
      <c r="W39" s="238"/>
      <c r="X39" s="239"/>
      <c r="Y39" s="5">
        <v>39</v>
      </c>
      <c r="Z39" s="120" t="s">
        <v>71</v>
      </c>
      <c r="AA39" s="121"/>
      <c r="AB39" s="121"/>
      <c r="AC39" s="121"/>
      <c r="AD39" s="69">
        <f t="shared" si="0"/>
        <v>0</v>
      </c>
      <c r="AE39" s="226" t="s">
        <v>34</v>
      </c>
      <c r="AF39" s="227"/>
      <c r="AG39" s="242">
        <v>8200</v>
      </c>
      <c r="AH39" s="243"/>
      <c r="AI39" s="238"/>
      <c r="AJ39" s="239"/>
    </row>
    <row r="40" spans="1:36" s="4" customFormat="1" ht="12.75" customHeight="1">
      <c r="A40" s="7">
        <v>10</v>
      </c>
      <c r="B40" s="63" t="s">
        <v>58</v>
      </c>
      <c r="C40" s="64"/>
      <c r="D40" s="64"/>
      <c r="E40" s="64"/>
      <c r="F40" s="6">
        <f t="shared" si="1"/>
        <v>0</v>
      </c>
      <c r="G40" s="240" t="s">
        <v>37</v>
      </c>
      <c r="H40" s="241"/>
      <c r="I40" s="228">
        <v>8200</v>
      </c>
      <c r="J40" s="229"/>
      <c r="K40" s="238"/>
      <c r="L40" s="239"/>
      <c r="M40" s="5">
        <v>25</v>
      </c>
      <c r="N40" s="85" t="s">
        <v>61</v>
      </c>
      <c r="O40" s="83"/>
      <c r="P40" s="83"/>
      <c r="Q40" s="83"/>
      <c r="R40" s="6">
        <f t="shared" si="2"/>
        <v>0</v>
      </c>
      <c r="S40" s="226" t="s">
        <v>34</v>
      </c>
      <c r="T40" s="227"/>
      <c r="U40" s="228">
        <v>8200</v>
      </c>
      <c r="V40" s="229"/>
      <c r="W40" s="238"/>
      <c r="X40" s="239"/>
      <c r="Y40" s="5">
        <v>40</v>
      </c>
      <c r="Z40" s="127" t="s">
        <v>68</v>
      </c>
      <c r="AA40" s="126"/>
      <c r="AB40" s="126"/>
      <c r="AC40" s="126"/>
      <c r="AD40" s="69">
        <f t="shared" si="0"/>
        <v>0</v>
      </c>
      <c r="AE40" s="226" t="s">
        <v>34</v>
      </c>
      <c r="AF40" s="227"/>
      <c r="AG40" s="242">
        <v>8200</v>
      </c>
      <c r="AH40" s="243"/>
      <c r="AI40" s="238"/>
      <c r="AJ40" s="239"/>
    </row>
    <row r="41" spans="1:36" s="4" customFormat="1" ht="12.75" customHeight="1">
      <c r="A41" s="7">
        <v>11</v>
      </c>
      <c r="B41" s="63" t="s">
        <v>59</v>
      </c>
      <c r="C41" s="64"/>
      <c r="D41" s="64"/>
      <c r="E41" s="64"/>
      <c r="F41" s="6">
        <f t="shared" si="1"/>
        <v>0</v>
      </c>
      <c r="G41" s="240" t="s">
        <v>37</v>
      </c>
      <c r="H41" s="241"/>
      <c r="I41" s="228">
        <v>8200</v>
      </c>
      <c r="J41" s="229"/>
      <c r="K41" s="238"/>
      <c r="L41" s="239"/>
      <c r="M41" s="5">
        <v>26</v>
      </c>
      <c r="N41" s="85" t="s">
        <v>62</v>
      </c>
      <c r="O41" s="83"/>
      <c r="P41" s="83"/>
      <c r="Q41" s="83"/>
      <c r="R41" s="6">
        <f t="shared" si="2"/>
        <v>0</v>
      </c>
      <c r="S41" s="226" t="s">
        <v>34</v>
      </c>
      <c r="T41" s="227"/>
      <c r="U41" s="228">
        <v>8200</v>
      </c>
      <c r="V41" s="229"/>
      <c r="W41" s="238"/>
      <c r="X41" s="239"/>
      <c r="Y41" s="5">
        <v>41</v>
      </c>
      <c r="Z41" s="125" t="s">
        <v>69</v>
      </c>
      <c r="AA41" s="126"/>
      <c r="AB41" s="126"/>
      <c r="AC41" s="126"/>
      <c r="AD41" s="69">
        <f t="shared" si="0"/>
        <v>0</v>
      </c>
      <c r="AE41" s="226" t="s">
        <v>34</v>
      </c>
      <c r="AF41" s="227"/>
      <c r="AG41" s="242">
        <v>8200</v>
      </c>
      <c r="AH41" s="243"/>
      <c r="AI41" s="238"/>
      <c r="AJ41" s="239"/>
    </row>
    <row r="42" spans="1:36" s="4" customFormat="1" ht="12.75" customHeight="1">
      <c r="A42" s="7">
        <v>12</v>
      </c>
      <c r="B42" s="63" t="s">
        <v>60</v>
      </c>
      <c r="C42" s="64"/>
      <c r="D42" s="64"/>
      <c r="E42" s="64"/>
      <c r="F42" s="6">
        <f t="shared" si="1"/>
        <v>0</v>
      </c>
      <c r="G42" s="240" t="s">
        <v>37</v>
      </c>
      <c r="H42" s="241"/>
      <c r="I42" s="228">
        <v>8200</v>
      </c>
      <c r="J42" s="229"/>
      <c r="K42" s="238"/>
      <c r="L42" s="239"/>
      <c r="M42" s="5">
        <v>27</v>
      </c>
      <c r="N42" s="123" t="s">
        <v>108</v>
      </c>
      <c r="O42" s="83"/>
      <c r="P42" s="83"/>
      <c r="Q42" s="83"/>
      <c r="R42" s="6">
        <f t="shared" si="2"/>
        <v>0</v>
      </c>
      <c r="S42" s="226" t="s">
        <v>34</v>
      </c>
      <c r="T42" s="227"/>
      <c r="U42" s="228">
        <v>8200</v>
      </c>
      <c r="V42" s="229"/>
      <c r="W42" s="238"/>
      <c r="X42" s="239"/>
      <c r="Y42" s="5">
        <v>42</v>
      </c>
      <c r="Z42" s="120"/>
      <c r="AA42" s="121"/>
      <c r="AB42" s="121"/>
      <c r="AC42" s="121"/>
      <c r="AD42" s="69">
        <f t="shared" si="0"/>
        <v>0</v>
      </c>
      <c r="AE42" s="226"/>
      <c r="AF42" s="227"/>
      <c r="AG42" s="242"/>
      <c r="AH42" s="243"/>
      <c r="AI42" s="238"/>
      <c r="AJ42" s="239"/>
    </row>
    <row r="43" spans="1:36" s="4" customFormat="1" ht="12.75" customHeight="1">
      <c r="A43" s="7">
        <v>13</v>
      </c>
      <c r="B43" s="63" t="s">
        <v>18</v>
      </c>
      <c r="C43" s="64"/>
      <c r="D43" s="64"/>
      <c r="E43" s="64"/>
      <c r="F43" s="6">
        <f t="shared" si="1"/>
        <v>0</v>
      </c>
      <c r="G43" s="240" t="s">
        <v>37</v>
      </c>
      <c r="H43" s="241"/>
      <c r="I43" s="228">
        <v>8200</v>
      </c>
      <c r="J43" s="229"/>
      <c r="K43" s="238"/>
      <c r="L43" s="239"/>
      <c r="M43" s="5">
        <v>28</v>
      </c>
      <c r="N43" s="123" t="s">
        <v>111</v>
      </c>
      <c r="O43" s="83"/>
      <c r="P43" s="83"/>
      <c r="Q43" s="83"/>
      <c r="R43" s="6">
        <f t="shared" si="2"/>
        <v>0</v>
      </c>
      <c r="S43" s="226" t="s">
        <v>34</v>
      </c>
      <c r="T43" s="227"/>
      <c r="U43" s="228">
        <v>8200</v>
      </c>
      <c r="V43" s="229"/>
      <c r="W43" s="238"/>
      <c r="X43" s="239"/>
      <c r="Y43" s="5">
        <v>43</v>
      </c>
      <c r="Z43" s="48"/>
      <c r="AA43" s="82"/>
      <c r="AB43" s="82"/>
      <c r="AC43" s="82"/>
      <c r="AD43" s="69">
        <f t="shared" si="0"/>
        <v>0</v>
      </c>
      <c r="AE43" s="226"/>
      <c r="AF43" s="227"/>
      <c r="AG43" s="242"/>
      <c r="AH43" s="243"/>
      <c r="AI43" s="230"/>
      <c r="AJ43" s="231"/>
    </row>
    <row r="44" spans="1:36" s="4" customFormat="1" ht="12.75" customHeight="1">
      <c r="A44" s="7">
        <v>14</v>
      </c>
      <c r="B44" s="81" t="s">
        <v>10</v>
      </c>
      <c r="C44" s="64"/>
      <c r="D44" s="64"/>
      <c r="E44" s="64"/>
      <c r="F44" s="6">
        <f t="shared" si="1"/>
        <v>0</v>
      </c>
      <c r="G44" s="240" t="s">
        <v>37</v>
      </c>
      <c r="H44" s="241"/>
      <c r="I44" s="228">
        <v>8200</v>
      </c>
      <c r="J44" s="229"/>
      <c r="K44" s="238"/>
      <c r="L44" s="239"/>
      <c r="M44" s="5">
        <v>29</v>
      </c>
      <c r="N44" s="122" t="s">
        <v>63</v>
      </c>
      <c r="O44" s="83"/>
      <c r="P44" s="83"/>
      <c r="Q44" s="83"/>
      <c r="R44" s="6">
        <f t="shared" si="2"/>
        <v>0</v>
      </c>
      <c r="S44" s="226" t="s">
        <v>34</v>
      </c>
      <c r="T44" s="227"/>
      <c r="U44" s="228">
        <v>8200</v>
      </c>
      <c r="V44" s="229"/>
      <c r="W44" s="238"/>
      <c r="X44" s="239"/>
      <c r="Y44" s="5">
        <v>44</v>
      </c>
      <c r="Z44" s="244"/>
      <c r="AA44" s="245"/>
      <c r="AB44" s="245"/>
      <c r="AC44" s="245"/>
      <c r="AD44" s="69">
        <f t="shared" si="0"/>
        <v>0</v>
      </c>
      <c r="AE44" s="226"/>
      <c r="AF44" s="227"/>
      <c r="AG44" s="242"/>
      <c r="AH44" s="243"/>
      <c r="AI44" s="230"/>
      <c r="AJ44" s="231"/>
    </row>
    <row r="45" spans="1:36" s="4" customFormat="1" ht="12.75" customHeight="1" thickBot="1">
      <c r="A45" s="114">
        <v>15</v>
      </c>
      <c r="B45" s="115" t="s">
        <v>50</v>
      </c>
      <c r="C45" s="116"/>
      <c r="D45" s="110"/>
      <c r="E45" s="110"/>
      <c r="F45" s="117">
        <f t="shared" si="1"/>
        <v>0</v>
      </c>
      <c r="G45" s="232" t="s">
        <v>37</v>
      </c>
      <c r="H45" s="233"/>
      <c r="I45" s="228">
        <v>8200</v>
      </c>
      <c r="J45" s="229"/>
      <c r="K45" s="234"/>
      <c r="L45" s="235"/>
      <c r="M45" s="118">
        <v>30</v>
      </c>
      <c r="N45" s="122" t="s">
        <v>64</v>
      </c>
      <c r="O45" s="116"/>
      <c r="P45" s="116"/>
      <c r="Q45" s="116"/>
      <c r="R45" s="117">
        <f t="shared" si="2"/>
        <v>0</v>
      </c>
      <c r="S45" s="236" t="s">
        <v>34</v>
      </c>
      <c r="T45" s="237"/>
      <c r="U45" s="228">
        <v>8200</v>
      </c>
      <c r="V45" s="229"/>
      <c r="W45" s="238"/>
      <c r="X45" s="239"/>
      <c r="Y45" s="118">
        <v>45</v>
      </c>
      <c r="Z45" s="50"/>
      <c r="AA45" s="51"/>
      <c r="AB45" s="51"/>
      <c r="AC45" s="51"/>
      <c r="AD45" s="69">
        <f>SUM(AD31:AD44)</f>
        <v>0</v>
      </c>
      <c r="AE45" s="226"/>
      <c r="AF45" s="227"/>
      <c r="AG45" s="228"/>
      <c r="AH45" s="229"/>
      <c r="AI45" s="230"/>
      <c r="AJ45" s="231"/>
    </row>
    <row r="46" spans="1:36" s="4" customFormat="1" ht="12.75" customHeight="1" thickTop="1">
      <c r="A46" s="76"/>
      <c r="B46" s="112"/>
      <c r="C46" s="112"/>
      <c r="D46" s="112"/>
      <c r="E46" s="112"/>
      <c r="F46" s="75">
        <f>SUM(F31:F45)</f>
        <v>0</v>
      </c>
      <c r="G46" s="222"/>
      <c r="H46" s="222"/>
      <c r="I46" s="223"/>
      <c r="J46" s="223"/>
      <c r="K46" s="224"/>
      <c r="L46" s="224"/>
      <c r="M46" s="76"/>
      <c r="N46" s="113"/>
      <c r="O46" s="113"/>
      <c r="P46" s="113"/>
      <c r="Q46" s="113"/>
      <c r="R46" s="75">
        <f>SUM(R31:R45)</f>
        <v>0</v>
      </c>
      <c r="S46" s="225"/>
      <c r="T46" s="225"/>
      <c r="U46" s="223"/>
      <c r="V46" s="223"/>
      <c r="W46" s="224"/>
      <c r="X46" s="224"/>
      <c r="Y46" s="77"/>
      <c r="Z46" s="314" t="s">
        <v>19</v>
      </c>
      <c r="AA46" s="314"/>
      <c r="AB46" s="314"/>
      <c r="AC46" s="314"/>
      <c r="AD46" s="314"/>
      <c r="AE46" s="314"/>
      <c r="AF46" s="315"/>
      <c r="AG46" s="316">
        <f>F46+R46+AD45</f>
        <v>0</v>
      </c>
      <c r="AH46" s="317"/>
      <c r="AI46" s="317"/>
      <c r="AJ46" s="8" t="s">
        <v>20</v>
      </c>
    </row>
    <row r="47" spans="1:36" ht="11.4" customHeight="1">
      <c r="A47" s="9"/>
      <c r="B47" s="10"/>
      <c r="C47" s="10"/>
      <c r="D47" s="11"/>
      <c r="E47" s="11"/>
      <c r="F47" s="37">
        <f>SUM(F31:F46)</f>
        <v>0</v>
      </c>
      <c r="G47" s="11"/>
      <c r="H47" s="11"/>
      <c r="I47" s="11"/>
      <c r="J47" s="12"/>
      <c r="K47" s="34"/>
      <c r="L47" s="39">
        <f>SUM(K31:L46)</f>
        <v>0</v>
      </c>
      <c r="M47" s="40"/>
      <c r="N47" s="41"/>
      <c r="O47" s="41"/>
      <c r="P47" s="42"/>
      <c r="Q47" s="42"/>
      <c r="R47" s="38"/>
      <c r="S47" s="43"/>
      <c r="T47" s="43"/>
      <c r="U47" s="43"/>
      <c r="V47" s="43"/>
      <c r="W47" s="43"/>
      <c r="X47" s="44">
        <f>SUM(W31:X46)</f>
        <v>0</v>
      </c>
      <c r="Y47" s="43"/>
      <c r="Z47" s="43"/>
      <c r="AA47" s="43"/>
      <c r="AB47" s="43"/>
      <c r="AC47" s="43"/>
      <c r="AD47" s="45">
        <f>SUM(AD31:AD45)</f>
        <v>0</v>
      </c>
      <c r="AE47" s="43"/>
      <c r="AF47" s="43"/>
      <c r="AG47" s="43"/>
      <c r="AH47" s="43"/>
      <c r="AI47" s="43"/>
      <c r="AJ47" s="14">
        <f>SUM(AI31:AJ46)</f>
        <v>0</v>
      </c>
    </row>
    <row r="48" spans="1:36" ht="14.25" customHeight="1">
      <c r="A48" s="149" t="s">
        <v>100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1"/>
      <c r="R48" s="13"/>
      <c r="S48" s="152" t="s">
        <v>101</v>
      </c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4"/>
    </row>
    <row r="49" spans="1:36" s="78" customFormat="1" ht="12.65" customHeight="1">
      <c r="A49" s="98"/>
      <c r="B49" s="193" t="s">
        <v>6</v>
      </c>
      <c r="C49" s="193"/>
      <c r="D49" s="193"/>
      <c r="E49" s="193"/>
      <c r="F49" s="193"/>
      <c r="G49" s="193"/>
      <c r="H49" s="193"/>
      <c r="I49" s="193"/>
      <c r="J49" s="194" t="s">
        <v>7</v>
      </c>
      <c r="K49" s="194"/>
      <c r="L49" s="194" t="s">
        <v>8</v>
      </c>
      <c r="M49" s="194"/>
      <c r="N49" s="194"/>
      <c r="O49" s="194" t="s">
        <v>9</v>
      </c>
      <c r="P49" s="194"/>
      <c r="Q49" s="199"/>
      <c r="S49" s="98"/>
      <c r="T49" s="193" t="s">
        <v>6</v>
      </c>
      <c r="U49" s="193"/>
      <c r="V49" s="193"/>
      <c r="W49" s="193"/>
      <c r="X49" s="193"/>
      <c r="Y49" s="193"/>
      <c r="Z49" s="193"/>
      <c r="AA49" s="193"/>
      <c r="AB49" s="193"/>
      <c r="AC49" s="194" t="s">
        <v>7</v>
      </c>
      <c r="AD49" s="194"/>
      <c r="AE49" s="194" t="s">
        <v>8</v>
      </c>
      <c r="AF49" s="194"/>
      <c r="AG49" s="194"/>
      <c r="AH49" s="194" t="s">
        <v>9</v>
      </c>
      <c r="AI49" s="194"/>
      <c r="AJ49" s="199"/>
    </row>
    <row r="50" spans="1:36" ht="12.65" customHeight="1">
      <c r="A50" s="15">
        <v>1</v>
      </c>
      <c r="B50" s="206" t="s">
        <v>40</v>
      </c>
      <c r="C50" s="207"/>
      <c r="D50" s="207"/>
      <c r="E50" s="207"/>
      <c r="F50" s="207"/>
      <c r="G50" s="207"/>
      <c r="H50" s="207"/>
      <c r="I50" s="16">
        <f t="shared" ref="I50:I55" si="4">L50*O50</f>
        <v>0</v>
      </c>
      <c r="J50" s="160" t="s">
        <v>38</v>
      </c>
      <c r="K50" s="161"/>
      <c r="L50" s="162">
        <v>6100</v>
      </c>
      <c r="M50" s="163"/>
      <c r="N50" s="164"/>
      <c r="O50" s="165"/>
      <c r="P50" s="166"/>
      <c r="Q50" s="167"/>
      <c r="R50" s="4"/>
      <c r="S50" s="15">
        <v>1</v>
      </c>
      <c r="T50" s="212" t="s">
        <v>22</v>
      </c>
      <c r="U50" s="213"/>
      <c r="V50" s="213"/>
      <c r="W50" s="213"/>
      <c r="X50" s="213"/>
      <c r="Y50" s="213"/>
      <c r="Z50" s="213"/>
      <c r="AA50" s="213"/>
      <c r="AB50" s="16">
        <f>AE50*AH50</f>
        <v>0</v>
      </c>
      <c r="AC50" s="217" t="s">
        <v>39</v>
      </c>
      <c r="AD50" s="218"/>
      <c r="AE50" s="219">
        <v>46200</v>
      </c>
      <c r="AF50" s="220"/>
      <c r="AG50" s="221"/>
      <c r="AH50" s="165"/>
      <c r="AI50" s="166"/>
      <c r="AJ50" s="167"/>
    </row>
    <row r="51" spans="1:36" ht="12.65" customHeight="1">
      <c r="A51" s="17">
        <v>2</v>
      </c>
      <c r="B51" s="208" t="s">
        <v>21</v>
      </c>
      <c r="C51" s="209"/>
      <c r="D51" s="209"/>
      <c r="E51" s="209"/>
      <c r="F51" s="209"/>
      <c r="G51" s="209"/>
      <c r="H51" s="209"/>
      <c r="I51" s="16">
        <f t="shared" si="4"/>
        <v>0</v>
      </c>
      <c r="J51" s="160" t="s">
        <v>38</v>
      </c>
      <c r="K51" s="161"/>
      <c r="L51" s="214">
        <v>5500</v>
      </c>
      <c r="M51" s="215"/>
      <c r="N51" s="216"/>
      <c r="O51" s="170"/>
      <c r="P51" s="171"/>
      <c r="Q51" s="172"/>
      <c r="R51" s="4"/>
      <c r="S51" s="17">
        <v>2</v>
      </c>
      <c r="T51" s="212" t="s">
        <v>41</v>
      </c>
      <c r="U51" s="213"/>
      <c r="V51" s="213"/>
      <c r="W51" s="213"/>
      <c r="X51" s="213"/>
      <c r="Y51" s="213"/>
      <c r="Z51" s="213"/>
      <c r="AA51" s="213"/>
      <c r="AB51" s="16">
        <f t="shared" ref="AB51:AB59" si="5">AE51*AH51</f>
        <v>0</v>
      </c>
      <c r="AC51" s="160" t="s">
        <v>42</v>
      </c>
      <c r="AD51" s="161"/>
      <c r="AE51" s="162">
        <v>13300</v>
      </c>
      <c r="AF51" s="163"/>
      <c r="AG51" s="164"/>
      <c r="AH51" s="165"/>
      <c r="AI51" s="166"/>
      <c r="AJ51" s="167"/>
    </row>
    <row r="52" spans="1:36" ht="12.65" customHeight="1">
      <c r="A52" s="17">
        <v>3</v>
      </c>
      <c r="B52" s="208" t="s">
        <v>23</v>
      </c>
      <c r="C52" s="209"/>
      <c r="D52" s="209"/>
      <c r="E52" s="209"/>
      <c r="F52" s="209"/>
      <c r="G52" s="209"/>
      <c r="H52" s="209"/>
      <c r="I52" s="16">
        <f t="shared" si="4"/>
        <v>0</v>
      </c>
      <c r="J52" s="210" t="s">
        <v>38</v>
      </c>
      <c r="K52" s="211"/>
      <c r="L52" s="162">
        <v>7800</v>
      </c>
      <c r="M52" s="163"/>
      <c r="N52" s="164"/>
      <c r="O52" s="170"/>
      <c r="P52" s="171"/>
      <c r="Q52" s="172"/>
      <c r="R52" s="4"/>
      <c r="S52" s="17">
        <v>3</v>
      </c>
      <c r="T52" s="212" t="s">
        <v>24</v>
      </c>
      <c r="U52" s="213"/>
      <c r="V52" s="213"/>
      <c r="W52" s="213"/>
      <c r="X52" s="213"/>
      <c r="Y52" s="213"/>
      <c r="Z52" s="213"/>
      <c r="AA52" s="213"/>
      <c r="AB52" s="16">
        <f t="shared" si="5"/>
        <v>0</v>
      </c>
      <c r="AC52" s="160" t="s">
        <v>42</v>
      </c>
      <c r="AD52" s="161"/>
      <c r="AE52" s="162">
        <v>18400</v>
      </c>
      <c r="AF52" s="163"/>
      <c r="AG52" s="164"/>
      <c r="AH52" s="165"/>
      <c r="AI52" s="166"/>
      <c r="AJ52" s="167"/>
    </row>
    <row r="53" spans="1:36" ht="12.65" customHeight="1">
      <c r="A53" s="17">
        <v>4</v>
      </c>
      <c r="B53" s="206" t="s">
        <v>27</v>
      </c>
      <c r="C53" s="207"/>
      <c r="D53" s="207"/>
      <c r="E53" s="207"/>
      <c r="F53" s="207"/>
      <c r="G53" s="207"/>
      <c r="H53" s="207"/>
      <c r="I53" s="16">
        <f t="shared" si="4"/>
        <v>0</v>
      </c>
      <c r="J53" s="160" t="s">
        <v>38</v>
      </c>
      <c r="K53" s="161"/>
      <c r="L53" s="162">
        <v>17000</v>
      </c>
      <c r="M53" s="163"/>
      <c r="N53" s="164"/>
      <c r="O53" s="170"/>
      <c r="P53" s="171"/>
      <c r="Q53" s="172"/>
      <c r="R53" s="4"/>
      <c r="S53" s="17">
        <v>4</v>
      </c>
      <c r="T53" s="65" t="s">
        <v>76</v>
      </c>
      <c r="U53" s="47"/>
      <c r="V53" s="47"/>
      <c r="W53" s="47"/>
      <c r="X53" s="47"/>
      <c r="Y53" s="47"/>
      <c r="Z53" s="47"/>
      <c r="AA53" s="47"/>
      <c r="AB53" s="16">
        <f t="shared" si="5"/>
        <v>0</v>
      </c>
      <c r="AC53" s="160" t="s">
        <v>42</v>
      </c>
      <c r="AD53" s="161"/>
      <c r="AE53" s="162">
        <v>13600</v>
      </c>
      <c r="AF53" s="163"/>
      <c r="AG53" s="164"/>
      <c r="AH53" s="165"/>
      <c r="AI53" s="166"/>
      <c r="AJ53" s="167"/>
    </row>
    <row r="54" spans="1:36" ht="12.65" customHeight="1">
      <c r="A54" s="17"/>
      <c r="B54" s="204"/>
      <c r="C54" s="205"/>
      <c r="D54" s="205"/>
      <c r="E54" s="205"/>
      <c r="F54" s="205"/>
      <c r="G54" s="205"/>
      <c r="H54" s="205"/>
      <c r="I54" s="16">
        <f t="shared" si="4"/>
        <v>0</v>
      </c>
      <c r="J54" s="160"/>
      <c r="K54" s="161"/>
      <c r="L54" s="162"/>
      <c r="M54" s="163"/>
      <c r="N54" s="164"/>
      <c r="O54" s="170"/>
      <c r="P54" s="171"/>
      <c r="Q54" s="172"/>
      <c r="R54" s="4"/>
      <c r="S54" s="17">
        <v>5</v>
      </c>
      <c r="T54" s="46" t="s">
        <v>25</v>
      </c>
      <c r="U54" s="47"/>
      <c r="V54" s="47"/>
      <c r="W54" s="47"/>
      <c r="X54" s="47"/>
      <c r="Y54" s="47"/>
      <c r="Z54" s="47"/>
      <c r="AA54" s="47"/>
      <c r="AB54" s="16">
        <f t="shared" si="5"/>
        <v>0</v>
      </c>
      <c r="AC54" s="160" t="s">
        <v>42</v>
      </c>
      <c r="AD54" s="161"/>
      <c r="AE54" s="162">
        <v>17100</v>
      </c>
      <c r="AF54" s="163"/>
      <c r="AG54" s="164"/>
      <c r="AH54" s="165"/>
      <c r="AI54" s="166"/>
      <c r="AJ54" s="167"/>
    </row>
    <row r="55" spans="1:36" ht="12.65" customHeight="1" thickBot="1">
      <c r="A55" s="84"/>
      <c r="B55" s="202"/>
      <c r="C55" s="203"/>
      <c r="D55" s="203"/>
      <c r="E55" s="203"/>
      <c r="F55" s="203"/>
      <c r="G55" s="203"/>
      <c r="H55" s="203"/>
      <c r="I55" s="16">
        <f t="shared" si="4"/>
        <v>0</v>
      </c>
      <c r="J55" s="160"/>
      <c r="K55" s="161"/>
      <c r="L55" s="162"/>
      <c r="M55" s="163"/>
      <c r="N55" s="164"/>
      <c r="O55" s="170"/>
      <c r="P55" s="171"/>
      <c r="Q55" s="172"/>
      <c r="R55" s="4"/>
      <c r="S55" s="17">
        <v>6</v>
      </c>
      <c r="T55" s="46" t="s">
        <v>26</v>
      </c>
      <c r="U55" s="47"/>
      <c r="V55" s="47"/>
      <c r="W55" s="47"/>
      <c r="X55" s="47"/>
      <c r="Y55" s="47"/>
      <c r="Z55" s="47"/>
      <c r="AA55" s="47"/>
      <c r="AB55" s="16">
        <f t="shared" si="5"/>
        <v>0</v>
      </c>
      <c r="AC55" s="160" t="s">
        <v>42</v>
      </c>
      <c r="AD55" s="161"/>
      <c r="AE55" s="162">
        <v>17100</v>
      </c>
      <c r="AF55" s="163"/>
      <c r="AG55" s="164"/>
      <c r="AH55" s="165"/>
      <c r="AI55" s="166"/>
      <c r="AJ55" s="167"/>
    </row>
    <row r="56" spans="1:36" ht="12.65" customHeight="1" thickTop="1">
      <c r="A56" s="36"/>
      <c r="B56" s="173"/>
      <c r="C56" s="173"/>
      <c r="D56" s="173"/>
      <c r="E56" s="173"/>
      <c r="F56" s="173"/>
      <c r="G56" s="173"/>
      <c r="H56" s="173"/>
      <c r="I56" s="23"/>
      <c r="J56" s="21"/>
      <c r="K56" s="21"/>
      <c r="L56" s="174" t="s">
        <v>19</v>
      </c>
      <c r="M56" s="175"/>
      <c r="N56" s="176"/>
      <c r="O56" s="197">
        <f>SUM(I50:I55)</f>
        <v>0</v>
      </c>
      <c r="P56" s="198"/>
      <c r="Q56" s="24" t="s">
        <v>20</v>
      </c>
      <c r="R56" s="4"/>
      <c r="S56" s="17">
        <v>7</v>
      </c>
      <c r="T56" s="46" t="s">
        <v>28</v>
      </c>
      <c r="U56" s="47"/>
      <c r="V56" s="47"/>
      <c r="W56" s="47"/>
      <c r="X56" s="47"/>
      <c r="Y56" s="47"/>
      <c r="Z56" s="47"/>
      <c r="AA56" s="47"/>
      <c r="AB56" s="16">
        <f t="shared" si="5"/>
        <v>0</v>
      </c>
      <c r="AC56" s="160" t="s">
        <v>42</v>
      </c>
      <c r="AD56" s="161"/>
      <c r="AE56" s="162">
        <v>16000</v>
      </c>
      <c r="AF56" s="163"/>
      <c r="AG56" s="164"/>
      <c r="AH56" s="165"/>
      <c r="AI56" s="166"/>
      <c r="AJ56" s="167"/>
    </row>
    <row r="57" spans="1:36" ht="12.65" customHeight="1">
      <c r="A57" s="25"/>
      <c r="B57" s="26"/>
      <c r="C57" s="26"/>
      <c r="D57" s="27"/>
      <c r="E57" s="27"/>
      <c r="F57" s="27"/>
      <c r="G57" s="27"/>
      <c r="H57" s="27"/>
      <c r="I57" s="27"/>
      <c r="J57" s="28"/>
      <c r="K57" s="29"/>
      <c r="L57" s="29"/>
      <c r="M57" s="28"/>
      <c r="N57" s="29"/>
      <c r="O57" s="29"/>
      <c r="P57" s="30"/>
      <c r="Q57" s="30"/>
      <c r="R57" s="4"/>
      <c r="S57" s="17">
        <v>8</v>
      </c>
      <c r="T57" s="46" t="s">
        <v>29</v>
      </c>
      <c r="U57" s="47"/>
      <c r="V57" s="47"/>
      <c r="W57" s="47"/>
      <c r="X57" s="47"/>
      <c r="Y57" s="47"/>
      <c r="Z57" s="47"/>
      <c r="AA57" s="47"/>
      <c r="AB57" s="16">
        <f t="shared" si="5"/>
        <v>0</v>
      </c>
      <c r="AC57" s="160" t="s">
        <v>42</v>
      </c>
      <c r="AD57" s="161"/>
      <c r="AE57" s="162">
        <v>16000</v>
      </c>
      <c r="AF57" s="163"/>
      <c r="AG57" s="164"/>
      <c r="AH57" s="165"/>
      <c r="AI57" s="166"/>
      <c r="AJ57" s="167"/>
    </row>
    <row r="58" spans="1:36" ht="12.65" customHeight="1">
      <c r="A58" s="155" t="s">
        <v>102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1"/>
      <c r="R58" s="4"/>
      <c r="S58" s="18">
        <v>9</v>
      </c>
      <c r="T58" s="46" t="s">
        <v>30</v>
      </c>
      <c r="U58" s="47"/>
      <c r="V58" s="47"/>
      <c r="W58" s="47"/>
      <c r="X58" s="47"/>
      <c r="Y58" s="47"/>
      <c r="Z58" s="47"/>
      <c r="AA58" s="47"/>
      <c r="AB58" s="16">
        <f t="shared" si="5"/>
        <v>0</v>
      </c>
      <c r="AC58" s="160" t="s">
        <v>42</v>
      </c>
      <c r="AD58" s="161"/>
      <c r="AE58" s="162">
        <v>18200</v>
      </c>
      <c r="AF58" s="163"/>
      <c r="AG58" s="164"/>
      <c r="AH58" s="165"/>
      <c r="AI58" s="166"/>
      <c r="AJ58" s="167"/>
    </row>
    <row r="59" spans="1:36" ht="12.65" customHeight="1">
      <c r="A59" s="98"/>
      <c r="B59" s="193" t="s">
        <v>6</v>
      </c>
      <c r="C59" s="193"/>
      <c r="D59" s="193"/>
      <c r="E59" s="193"/>
      <c r="F59" s="193"/>
      <c r="G59" s="193"/>
      <c r="H59" s="193"/>
      <c r="I59" s="193"/>
      <c r="J59" s="194" t="s">
        <v>7</v>
      </c>
      <c r="K59" s="194"/>
      <c r="L59" s="194" t="s">
        <v>8</v>
      </c>
      <c r="M59" s="194"/>
      <c r="N59" s="194"/>
      <c r="O59" s="194" t="s">
        <v>9</v>
      </c>
      <c r="P59" s="194"/>
      <c r="Q59" s="199"/>
      <c r="R59" s="4"/>
      <c r="S59" s="19">
        <v>10</v>
      </c>
      <c r="T59" s="158" t="s">
        <v>43</v>
      </c>
      <c r="U59" s="159"/>
      <c r="V59" s="159"/>
      <c r="W59" s="159"/>
      <c r="X59" s="159"/>
      <c r="Y59" s="159"/>
      <c r="Z59" s="159"/>
      <c r="AA59" s="159"/>
      <c r="AB59" s="16">
        <f t="shared" si="5"/>
        <v>0</v>
      </c>
      <c r="AC59" s="160" t="s">
        <v>42</v>
      </c>
      <c r="AD59" s="161"/>
      <c r="AE59" s="162">
        <v>16000</v>
      </c>
      <c r="AF59" s="163"/>
      <c r="AG59" s="164"/>
      <c r="AH59" s="165"/>
      <c r="AI59" s="166"/>
      <c r="AJ59" s="167"/>
    </row>
    <row r="60" spans="1:36" ht="12.65" customHeight="1">
      <c r="A60" s="31">
        <v>1</v>
      </c>
      <c r="B60" s="168" t="s">
        <v>45</v>
      </c>
      <c r="C60" s="169"/>
      <c r="D60" s="169"/>
      <c r="E60" s="169"/>
      <c r="F60" s="169"/>
      <c r="G60" s="169"/>
      <c r="H60" s="169"/>
      <c r="I60" s="32">
        <f t="shared" ref="I60:I67" si="6">L60*O60</f>
        <v>0</v>
      </c>
      <c r="J60" s="160" t="s">
        <v>32</v>
      </c>
      <c r="K60" s="161" t="s">
        <v>32</v>
      </c>
      <c r="L60" s="162">
        <v>17000</v>
      </c>
      <c r="M60" s="163"/>
      <c r="N60" s="164"/>
      <c r="O60" s="170"/>
      <c r="P60" s="171"/>
      <c r="Q60" s="172"/>
      <c r="R60" s="4"/>
      <c r="S60" s="67">
        <v>11</v>
      </c>
      <c r="T60" s="158" t="s">
        <v>109</v>
      </c>
      <c r="U60" s="159"/>
      <c r="V60" s="159"/>
      <c r="W60" s="159"/>
      <c r="X60" s="159"/>
      <c r="Y60" s="159"/>
      <c r="Z60" s="159"/>
      <c r="AA60" s="159"/>
      <c r="AB60" s="16">
        <f>AE60*AH60</f>
        <v>0</v>
      </c>
      <c r="AC60" s="160" t="s">
        <v>78</v>
      </c>
      <c r="AD60" s="161"/>
      <c r="AE60" s="162">
        <v>10300</v>
      </c>
      <c r="AF60" s="163"/>
      <c r="AG60" s="164"/>
      <c r="AH60" s="165"/>
      <c r="AI60" s="166"/>
      <c r="AJ60" s="167"/>
    </row>
    <row r="61" spans="1:36" ht="12.65" customHeight="1">
      <c r="A61" s="33">
        <v>2</v>
      </c>
      <c r="B61" s="200" t="s">
        <v>31</v>
      </c>
      <c r="C61" s="201"/>
      <c r="D61" s="201"/>
      <c r="E61" s="201"/>
      <c r="F61" s="201"/>
      <c r="G61" s="201"/>
      <c r="H61" s="201"/>
      <c r="I61" s="32">
        <f t="shared" si="6"/>
        <v>0</v>
      </c>
      <c r="J61" s="160" t="s">
        <v>32</v>
      </c>
      <c r="K61" s="161"/>
      <c r="L61" s="162">
        <v>17000</v>
      </c>
      <c r="M61" s="163"/>
      <c r="N61" s="164"/>
      <c r="O61" s="170"/>
      <c r="P61" s="171"/>
      <c r="Q61" s="172"/>
      <c r="R61" s="4"/>
      <c r="S61" s="72">
        <v>12</v>
      </c>
      <c r="T61" s="158" t="s">
        <v>110</v>
      </c>
      <c r="U61" s="159"/>
      <c r="V61" s="159"/>
      <c r="W61" s="159"/>
      <c r="X61" s="159"/>
      <c r="Y61" s="159"/>
      <c r="Z61" s="159"/>
      <c r="AA61" s="159"/>
      <c r="AB61" s="16">
        <f t="shared" ref="AB61:AB62" si="7">AE61*AH61</f>
        <v>0</v>
      </c>
      <c r="AC61" s="160" t="s">
        <v>78</v>
      </c>
      <c r="AD61" s="161"/>
      <c r="AE61" s="162">
        <v>10300</v>
      </c>
      <c r="AF61" s="163"/>
      <c r="AG61" s="164"/>
      <c r="AH61" s="165"/>
      <c r="AI61" s="166"/>
      <c r="AJ61" s="167"/>
    </row>
    <row r="62" spans="1:36" ht="12.65" customHeight="1" thickBot="1">
      <c r="A62" s="33">
        <v>3</v>
      </c>
      <c r="B62" s="168" t="s">
        <v>44</v>
      </c>
      <c r="C62" s="169"/>
      <c r="D62" s="169"/>
      <c r="E62" s="169"/>
      <c r="F62" s="169"/>
      <c r="G62" s="169"/>
      <c r="H62" s="169"/>
      <c r="I62" s="32">
        <f t="shared" si="6"/>
        <v>0</v>
      </c>
      <c r="J62" s="160" t="s">
        <v>32</v>
      </c>
      <c r="K62" s="161" t="s">
        <v>32</v>
      </c>
      <c r="L62" s="162">
        <v>17000</v>
      </c>
      <c r="M62" s="163"/>
      <c r="N62" s="164"/>
      <c r="O62" s="170"/>
      <c r="P62" s="171"/>
      <c r="Q62" s="172"/>
      <c r="R62" s="4"/>
      <c r="S62" s="22"/>
      <c r="T62" s="70"/>
      <c r="U62" s="70"/>
      <c r="V62" s="70"/>
      <c r="W62" s="70"/>
      <c r="X62" s="70"/>
      <c r="Y62" s="70"/>
      <c r="Z62" s="70"/>
      <c r="AA62" s="71"/>
      <c r="AB62" s="16">
        <f t="shared" si="7"/>
        <v>0</v>
      </c>
      <c r="AC62" s="160"/>
      <c r="AD62" s="161"/>
      <c r="AE62" s="162"/>
      <c r="AF62" s="163"/>
      <c r="AG62" s="164"/>
      <c r="AH62" s="165"/>
      <c r="AI62" s="166"/>
      <c r="AJ62" s="167"/>
    </row>
    <row r="63" spans="1:36" ht="12.65" customHeight="1" thickTop="1">
      <c r="A63" s="33">
        <v>4</v>
      </c>
      <c r="B63" s="73" t="s">
        <v>70</v>
      </c>
      <c r="C63" s="74"/>
      <c r="D63" s="74"/>
      <c r="E63" s="74"/>
      <c r="F63" s="74"/>
      <c r="G63" s="74"/>
      <c r="H63" s="74"/>
      <c r="I63" s="32">
        <f t="shared" si="6"/>
        <v>0</v>
      </c>
      <c r="J63" s="160" t="s">
        <v>32</v>
      </c>
      <c r="K63" s="161" t="s">
        <v>32</v>
      </c>
      <c r="L63" s="162">
        <v>17000</v>
      </c>
      <c r="M63" s="163"/>
      <c r="N63" s="164"/>
      <c r="O63" s="170"/>
      <c r="P63" s="171"/>
      <c r="Q63" s="172"/>
      <c r="R63" s="4"/>
      <c r="S63" s="35"/>
      <c r="T63" s="173"/>
      <c r="U63" s="173"/>
      <c r="V63" s="173"/>
      <c r="W63" s="173"/>
      <c r="X63" s="173"/>
      <c r="Y63" s="173"/>
      <c r="Z63" s="173"/>
      <c r="AA63" s="23"/>
      <c r="AB63" s="124">
        <f>SUM(AB50:AB62)</f>
        <v>0</v>
      </c>
      <c r="AC63" s="21"/>
      <c r="AD63" s="21"/>
      <c r="AE63" s="174" t="s">
        <v>19</v>
      </c>
      <c r="AF63" s="175"/>
      <c r="AG63" s="176"/>
      <c r="AH63" s="156">
        <f>AB63</f>
        <v>0</v>
      </c>
      <c r="AI63" s="157"/>
      <c r="AJ63" s="24" t="s">
        <v>20</v>
      </c>
    </row>
    <row r="64" spans="1:36" ht="12.65" customHeight="1">
      <c r="A64" s="33">
        <v>5</v>
      </c>
      <c r="B64" s="168" t="s">
        <v>46</v>
      </c>
      <c r="C64" s="169"/>
      <c r="D64" s="169"/>
      <c r="E64" s="169"/>
      <c r="F64" s="169"/>
      <c r="G64" s="169"/>
      <c r="H64" s="169"/>
      <c r="I64" s="32">
        <f t="shared" si="6"/>
        <v>0</v>
      </c>
      <c r="J64" s="160" t="s">
        <v>32</v>
      </c>
      <c r="K64" s="161" t="s">
        <v>32</v>
      </c>
      <c r="L64" s="162">
        <v>17000</v>
      </c>
      <c r="M64" s="163"/>
      <c r="N64" s="164"/>
      <c r="O64" s="170"/>
      <c r="P64" s="171"/>
      <c r="Q64" s="172"/>
      <c r="R64" s="52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</row>
    <row r="65" spans="1:36" ht="12.65" customHeight="1">
      <c r="A65" s="33">
        <v>6</v>
      </c>
      <c r="B65" s="168" t="s">
        <v>47</v>
      </c>
      <c r="C65" s="169"/>
      <c r="D65" s="169"/>
      <c r="E65" s="169"/>
      <c r="F65" s="169"/>
      <c r="G65" s="169"/>
      <c r="H65" s="169"/>
      <c r="I65" s="32">
        <f t="shared" si="6"/>
        <v>0</v>
      </c>
      <c r="J65" s="160" t="s">
        <v>32</v>
      </c>
      <c r="K65" s="161" t="s">
        <v>32</v>
      </c>
      <c r="L65" s="162">
        <v>17000</v>
      </c>
      <c r="M65" s="163"/>
      <c r="N65" s="164"/>
      <c r="O65" s="170"/>
      <c r="P65" s="171"/>
      <c r="Q65" s="172"/>
      <c r="R65" s="52"/>
      <c r="S65" s="128" t="s">
        <v>103</v>
      </c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30"/>
    </row>
    <row r="66" spans="1:36" ht="12.65" customHeight="1">
      <c r="A66" s="33">
        <v>7</v>
      </c>
      <c r="B66" s="168" t="s">
        <v>84</v>
      </c>
      <c r="C66" s="169"/>
      <c r="D66" s="169"/>
      <c r="E66" s="169"/>
      <c r="F66" s="169"/>
      <c r="G66" s="169"/>
      <c r="H66" s="169"/>
      <c r="I66" s="32">
        <f t="shared" si="6"/>
        <v>0</v>
      </c>
      <c r="J66" s="160" t="s">
        <v>85</v>
      </c>
      <c r="K66" s="161" t="s">
        <v>32</v>
      </c>
      <c r="L66" s="162">
        <v>20000</v>
      </c>
      <c r="M66" s="163"/>
      <c r="N66" s="164"/>
      <c r="O66" s="170"/>
      <c r="P66" s="171"/>
      <c r="Q66" s="172"/>
      <c r="R66" s="52"/>
      <c r="S66" s="98"/>
      <c r="T66" s="193" t="s">
        <v>6</v>
      </c>
      <c r="U66" s="193"/>
      <c r="V66" s="193"/>
      <c r="W66" s="193"/>
      <c r="X66" s="193"/>
      <c r="Y66" s="193"/>
      <c r="Z66" s="193"/>
      <c r="AA66" s="193"/>
      <c r="AB66" s="193"/>
      <c r="AC66" s="194" t="s">
        <v>7</v>
      </c>
      <c r="AD66" s="194"/>
      <c r="AE66" s="194" t="s">
        <v>8</v>
      </c>
      <c r="AF66" s="194"/>
      <c r="AG66" s="194"/>
      <c r="AH66" s="194" t="s">
        <v>9</v>
      </c>
      <c r="AI66" s="194"/>
      <c r="AJ66" s="199"/>
    </row>
    <row r="67" spans="1:36" ht="12.65" customHeight="1">
      <c r="A67" s="33"/>
      <c r="B67" s="168"/>
      <c r="C67" s="169"/>
      <c r="D67" s="169"/>
      <c r="E67" s="169"/>
      <c r="F67" s="169"/>
      <c r="G67" s="169"/>
      <c r="H67" s="169"/>
      <c r="I67" s="32">
        <f t="shared" si="6"/>
        <v>0</v>
      </c>
      <c r="J67" s="160"/>
      <c r="K67" s="161"/>
      <c r="L67" s="162"/>
      <c r="M67" s="163"/>
      <c r="N67" s="164"/>
      <c r="O67" s="170"/>
      <c r="P67" s="171"/>
      <c r="Q67" s="172"/>
      <c r="R67" s="55"/>
      <c r="S67" s="15">
        <v>1</v>
      </c>
      <c r="T67" s="212" t="s">
        <v>74</v>
      </c>
      <c r="U67" s="213"/>
      <c r="V67" s="213"/>
      <c r="W67" s="213"/>
      <c r="X67" s="213"/>
      <c r="Y67" s="213"/>
      <c r="Z67" s="213"/>
      <c r="AA67" s="213"/>
      <c r="AB67" s="16">
        <f>AE67*AH67</f>
        <v>0</v>
      </c>
      <c r="AC67" s="217" t="s">
        <v>72</v>
      </c>
      <c r="AD67" s="218"/>
      <c r="AE67" s="318">
        <v>17000</v>
      </c>
      <c r="AF67" s="319"/>
      <c r="AG67" s="320"/>
      <c r="AH67" s="165"/>
      <c r="AI67" s="166"/>
      <c r="AJ67" s="167"/>
    </row>
    <row r="68" spans="1:36" ht="12.65" customHeight="1" thickBot="1">
      <c r="A68" s="20"/>
      <c r="B68" s="168"/>
      <c r="C68" s="169"/>
      <c r="D68" s="169"/>
      <c r="E68" s="169"/>
      <c r="F68" s="169"/>
      <c r="G68" s="169"/>
      <c r="H68" s="169"/>
      <c r="I68" s="32">
        <f t="shared" ref="I68" si="8">L68*O68</f>
        <v>0</v>
      </c>
      <c r="J68" s="160"/>
      <c r="K68" s="161"/>
      <c r="L68" s="162"/>
      <c r="M68" s="163"/>
      <c r="N68" s="164"/>
      <c r="O68" s="170"/>
      <c r="P68" s="171"/>
      <c r="Q68" s="172"/>
      <c r="R68" s="55"/>
      <c r="S68" s="119">
        <v>2</v>
      </c>
      <c r="T68" s="212" t="s">
        <v>75</v>
      </c>
      <c r="U68" s="213"/>
      <c r="V68" s="213"/>
      <c r="W68" s="213"/>
      <c r="X68" s="213"/>
      <c r="Y68" s="213"/>
      <c r="Z68" s="213"/>
      <c r="AA68" s="213"/>
      <c r="AB68" s="16">
        <f>AE68*AH68</f>
        <v>0</v>
      </c>
      <c r="AC68" s="160" t="s">
        <v>73</v>
      </c>
      <c r="AD68" s="161"/>
      <c r="AE68" s="162">
        <v>27500</v>
      </c>
      <c r="AF68" s="163"/>
      <c r="AG68" s="164"/>
      <c r="AH68" s="170"/>
      <c r="AI68" s="171"/>
      <c r="AJ68" s="172"/>
    </row>
    <row r="69" spans="1:36" ht="12.75" customHeight="1" thickTop="1">
      <c r="A69" s="36"/>
      <c r="B69" s="173"/>
      <c r="C69" s="173"/>
      <c r="D69" s="173"/>
      <c r="E69" s="173"/>
      <c r="F69" s="173"/>
      <c r="G69" s="173"/>
      <c r="H69" s="173"/>
      <c r="I69" s="23"/>
      <c r="J69" s="21"/>
      <c r="K69" s="21"/>
      <c r="L69" s="174" t="s">
        <v>19</v>
      </c>
      <c r="M69" s="175"/>
      <c r="N69" s="176"/>
      <c r="O69" s="156">
        <f>SUM(I60:I68)</f>
        <v>0</v>
      </c>
      <c r="P69" s="157"/>
      <c r="Q69" s="24" t="s">
        <v>20</v>
      </c>
      <c r="R69" s="55"/>
      <c r="S69" s="53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174" t="s">
        <v>19</v>
      </c>
      <c r="AF69" s="175"/>
      <c r="AG69" s="176"/>
      <c r="AH69" s="156">
        <f>AB67+AB68</f>
        <v>0</v>
      </c>
      <c r="AI69" s="157"/>
      <c r="AJ69" s="24" t="s">
        <v>20</v>
      </c>
    </row>
    <row r="70" spans="1:36" ht="7.5" customHeight="1">
      <c r="A70" s="4"/>
      <c r="R70" s="53"/>
      <c r="S70" s="56"/>
      <c r="T70" s="195"/>
      <c r="U70" s="195"/>
      <c r="V70" s="195"/>
      <c r="W70" s="195"/>
      <c r="X70" s="195"/>
      <c r="Y70" s="195"/>
      <c r="Z70" s="195"/>
      <c r="AA70" s="57"/>
      <c r="AB70" s="58"/>
      <c r="AC70" s="58"/>
      <c r="AD70" s="58"/>
      <c r="AE70" s="196"/>
      <c r="AF70" s="196"/>
      <c r="AG70" s="196"/>
      <c r="AH70" s="186"/>
      <c r="AI70" s="186"/>
      <c r="AJ70" s="59"/>
    </row>
    <row r="71" spans="1:36" ht="7.5" customHeight="1" thickBot="1">
      <c r="R71" s="53"/>
      <c r="S71" s="53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53"/>
      <c r="AE71" s="53"/>
      <c r="AF71" s="53"/>
      <c r="AG71" s="61"/>
      <c r="AH71" s="62"/>
      <c r="AI71" s="62"/>
      <c r="AJ71" s="53"/>
    </row>
    <row r="72" spans="1:36" ht="12.75" customHeight="1">
      <c r="A72" s="87"/>
      <c r="B72" s="88"/>
      <c r="C72" s="89"/>
      <c r="D72" s="88"/>
      <c r="E72" s="88"/>
      <c r="F72" s="88"/>
      <c r="G72" s="88"/>
      <c r="H72" s="90"/>
      <c r="I72" s="90"/>
      <c r="J72" s="90"/>
      <c r="K72" s="90"/>
      <c r="L72" s="90"/>
      <c r="T72" s="187" t="s">
        <v>33</v>
      </c>
      <c r="U72" s="188"/>
      <c r="V72" s="188"/>
      <c r="W72" s="188"/>
      <c r="X72" s="188"/>
      <c r="Y72" s="188"/>
      <c r="Z72" s="188"/>
      <c r="AA72" s="188"/>
      <c r="AB72" s="188"/>
      <c r="AC72" s="189"/>
      <c r="AD72" s="177">
        <f>AG46+O56+AH63+O69+AH69</f>
        <v>0</v>
      </c>
      <c r="AE72" s="178"/>
      <c r="AF72" s="178"/>
      <c r="AG72" s="178"/>
      <c r="AH72" s="179"/>
      <c r="AI72" s="182" t="s">
        <v>20</v>
      </c>
      <c r="AJ72" s="183"/>
    </row>
    <row r="73" spans="1:36" ht="12.75" customHeight="1" thickBot="1">
      <c r="A73" s="91"/>
      <c r="B73" s="91"/>
      <c r="C73" s="89"/>
      <c r="D73" s="91"/>
      <c r="E73" s="91"/>
      <c r="F73" s="91"/>
      <c r="G73" s="91"/>
      <c r="H73" s="91"/>
      <c r="I73" s="91"/>
      <c r="J73" s="91"/>
      <c r="K73" s="91"/>
      <c r="L73" s="91"/>
      <c r="T73" s="190"/>
      <c r="U73" s="191"/>
      <c r="V73" s="191"/>
      <c r="W73" s="191"/>
      <c r="X73" s="191"/>
      <c r="Y73" s="191"/>
      <c r="Z73" s="191"/>
      <c r="AA73" s="191"/>
      <c r="AB73" s="191"/>
      <c r="AC73" s="192"/>
      <c r="AD73" s="180"/>
      <c r="AE73" s="180"/>
      <c r="AF73" s="180"/>
      <c r="AG73" s="180"/>
      <c r="AH73" s="181"/>
      <c r="AI73" s="184"/>
      <c r="AJ73" s="185"/>
    </row>
    <row r="74" spans="1:36" ht="8.15" customHeight="1">
      <c r="AB74" s="78"/>
      <c r="AC74" s="78"/>
      <c r="AD74" s="78"/>
      <c r="AE74" s="78"/>
      <c r="AF74" s="78"/>
      <c r="AG74" s="78"/>
      <c r="AH74" s="78"/>
      <c r="AI74" s="78"/>
      <c r="AJ74" s="78"/>
    </row>
  </sheetData>
  <sheetProtection password="C66C" sheet="1" objects="1" scenarios="1" selectLockedCells="1"/>
  <protectedRanges>
    <protectedRange password="C66C" sqref="B60:B62 B64:B68" name="変更不可2_1_1"/>
    <protectedRange password="C66C" sqref="C31" name="変更不可１_1"/>
  </protectedRanges>
  <mergeCells count="341">
    <mergeCell ref="AI31:AJ31"/>
    <mergeCell ref="U31:V31"/>
    <mergeCell ref="AE34:AF34"/>
    <mergeCell ref="AG34:AH34"/>
    <mergeCell ref="AI34:AJ34"/>
    <mergeCell ref="AE30:AF30"/>
    <mergeCell ref="AG30:AH30"/>
    <mergeCell ref="AI30:AJ30"/>
    <mergeCell ref="AE31:AF31"/>
    <mergeCell ref="AG31:AH31"/>
    <mergeCell ref="Z30:AD30"/>
    <mergeCell ref="U32:V32"/>
    <mergeCell ref="W31:X31"/>
    <mergeCell ref="U30:V30"/>
    <mergeCell ref="W30:X30"/>
    <mergeCell ref="AE38:AF38"/>
    <mergeCell ref="AG38:AH38"/>
    <mergeCell ref="AI38:AJ38"/>
    <mergeCell ref="AH67:AJ67"/>
    <mergeCell ref="T68:AA68"/>
    <mergeCell ref="AC68:AD68"/>
    <mergeCell ref="AE68:AG68"/>
    <mergeCell ref="AH68:AJ68"/>
    <mergeCell ref="AI43:AJ43"/>
    <mergeCell ref="T59:AA59"/>
    <mergeCell ref="AC59:AD59"/>
    <mergeCell ref="AE59:AG59"/>
    <mergeCell ref="AH59:AJ59"/>
    <mergeCell ref="AC58:AD58"/>
    <mergeCell ref="AE58:AG58"/>
    <mergeCell ref="AE54:AG54"/>
    <mergeCell ref="AH54:AJ54"/>
    <mergeCell ref="AH66:AJ66"/>
    <mergeCell ref="T67:AA67"/>
    <mergeCell ref="AC67:AD67"/>
    <mergeCell ref="AE67:AG67"/>
    <mergeCell ref="AI42:AJ42"/>
    <mergeCell ref="T63:Z63"/>
    <mergeCell ref="AE63:AG63"/>
    <mergeCell ref="AE69:AG69"/>
    <mergeCell ref="K32:L32"/>
    <mergeCell ref="AI32:AJ32"/>
    <mergeCell ref="AI33:AJ33"/>
    <mergeCell ref="W35:X35"/>
    <mergeCell ref="W38:X38"/>
    <mergeCell ref="W37:X37"/>
    <mergeCell ref="U39:V39"/>
    <mergeCell ref="W39:X39"/>
    <mergeCell ref="AE39:AF39"/>
    <mergeCell ref="AG35:AH35"/>
    <mergeCell ref="AE35:AF35"/>
    <mergeCell ref="Z46:AF46"/>
    <mergeCell ref="AG46:AI46"/>
    <mergeCell ref="AE33:AF33"/>
    <mergeCell ref="AG33:AH33"/>
    <mergeCell ref="S36:T36"/>
    <mergeCell ref="U36:V36"/>
    <mergeCell ref="W36:X36"/>
    <mergeCell ref="W32:X32"/>
    <mergeCell ref="AE32:AF32"/>
    <mergeCell ref="AG32:AH32"/>
    <mergeCell ref="AG41:AH41"/>
    <mergeCell ref="AI41:AJ41"/>
    <mergeCell ref="E12:S13"/>
    <mergeCell ref="E10:F11"/>
    <mergeCell ref="G10:S11"/>
    <mergeCell ref="T12:AJ13"/>
    <mergeCell ref="T22:AJ23"/>
    <mergeCell ref="A6:D7"/>
    <mergeCell ref="E6:S7"/>
    <mergeCell ref="A8:D9"/>
    <mergeCell ref="A10:D19"/>
    <mergeCell ref="A20:D21"/>
    <mergeCell ref="E8:P9"/>
    <mergeCell ref="Q8:S9"/>
    <mergeCell ref="E20:K21"/>
    <mergeCell ref="L20:M21"/>
    <mergeCell ref="N20:S21"/>
    <mergeCell ref="T14:AJ15"/>
    <mergeCell ref="T16:AJ17"/>
    <mergeCell ref="T18:AJ19"/>
    <mergeCell ref="T20:AJ21"/>
    <mergeCell ref="T6:Z7"/>
    <mergeCell ref="AA6:AB7"/>
    <mergeCell ref="AC6:AD7"/>
    <mergeCell ref="AE6:AF7"/>
    <mergeCell ref="AG6:AG7"/>
    <mergeCell ref="G32:H32"/>
    <mergeCell ref="I32:J32"/>
    <mergeCell ref="N31:Q31"/>
    <mergeCell ref="S31:T31"/>
    <mergeCell ref="A22:D23"/>
    <mergeCell ref="E22:S23"/>
    <mergeCell ref="E14:S15"/>
    <mergeCell ref="E18:S19"/>
    <mergeCell ref="E16:S17"/>
    <mergeCell ref="B31:E31"/>
    <mergeCell ref="G31:H31"/>
    <mergeCell ref="I31:J31"/>
    <mergeCell ref="K31:L31"/>
    <mergeCell ref="S32:T32"/>
    <mergeCell ref="B30:F30"/>
    <mergeCell ref="G30:H30"/>
    <mergeCell ref="I30:J30"/>
    <mergeCell ref="K30:L30"/>
    <mergeCell ref="N30:R30"/>
    <mergeCell ref="S30:T30"/>
    <mergeCell ref="G33:H33"/>
    <mergeCell ref="I33:J33"/>
    <mergeCell ref="K33:L33"/>
    <mergeCell ref="S33:T33"/>
    <mergeCell ref="U33:V33"/>
    <mergeCell ref="W33:X33"/>
    <mergeCell ref="G34:H34"/>
    <mergeCell ref="I34:J34"/>
    <mergeCell ref="K34:L34"/>
    <mergeCell ref="S34:T34"/>
    <mergeCell ref="U34:V34"/>
    <mergeCell ref="W34:X34"/>
    <mergeCell ref="G35:H35"/>
    <mergeCell ref="I35:J35"/>
    <mergeCell ref="K35:L35"/>
    <mergeCell ref="AE37:AF37"/>
    <mergeCell ref="G36:H36"/>
    <mergeCell ref="AG37:AH37"/>
    <mergeCell ref="AI37:AJ37"/>
    <mergeCell ref="I36:J36"/>
    <mergeCell ref="K36:L36"/>
    <mergeCell ref="AI35:AJ35"/>
    <mergeCell ref="S35:T35"/>
    <mergeCell ref="U35:V35"/>
    <mergeCell ref="AE36:AF36"/>
    <mergeCell ref="AG36:AH36"/>
    <mergeCell ref="AI36:AJ36"/>
    <mergeCell ref="G38:H38"/>
    <mergeCell ref="I38:J38"/>
    <mergeCell ref="K38:L38"/>
    <mergeCell ref="G37:H37"/>
    <mergeCell ref="I37:J37"/>
    <mergeCell ref="K37:L37"/>
    <mergeCell ref="S37:T37"/>
    <mergeCell ref="U37:V37"/>
    <mergeCell ref="S38:T38"/>
    <mergeCell ref="U38:V38"/>
    <mergeCell ref="G40:H40"/>
    <mergeCell ref="I40:J40"/>
    <mergeCell ref="K40:L40"/>
    <mergeCell ref="G39:H39"/>
    <mergeCell ref="I39:J39"/>
    <mergeCell ref="K39:L39"/>
    <mergeCell ref="S39:T39"/>
    <mergeCell ref="AI40:AJ40"/>
    <mergeCell ref="S40:T40"/>
    <mergeCell ref="U40:V40"/>
    <mergeCell ref="W40:X40"/>
    <mergeCell ref="AE40:AF40"/>
    <mergeCell ref="AG40:AH40"/>
    <mergeCell ref="AG39:AH39"/>
    <mergeCell ref="AI39:AJ39"/>
    <mergeCell ref="G41:H41"/>
    <mergeCell ref="I41:J41"/>
    <mergeCell ref="K41:L41"/>
    <mergeCell ref="S41:T41"/>
    <mergeCell ref="U41:V41"/>
    <mergeCell ref="W41:X41"/>
    <mergeCell ref="AE41:AF41"/>
    <mergeCell ref="AE43:AF43"/>
    <mergeCell ref="AG43:AH43"/>
    <mergeCell ref="G43:H43"/>
    <mergeCell ref="I43:J43"/>
    <mergeCell ref="K43:L43"/>
    <mergeCell ref="S43:T43"/>
    <mergeCell ref="U43:V43"/>
    <mergeCell ref="W43:X43"/>
    <mergeCell ref="G42:H42"/>
    <mergeCell ref="I42:J42"/>
    <mergeCell ref="K42:L42"/>
    <mergeCell ref="S42:T42"/>
    <mergeCell ref="U42:V42"/>
    <mergeCell ref="W42:X42"/>
    <mergeCell ref="AE42:AF42"/>
    <mergeCell ref="AG42:AH42"/>
    <mergeCell ref="G44:H44"/>
    <mergeCell ref="I44:J44"/>
    <mergeCell ref="K44:L44"/>
    <mergeCell ref="AI44:AJ44"/>
    <mergeCell ref="S44:T44"/>
    <mergeCell ref="U44:V44"/>
    <mergeCell ref="W44:X44"/>
    <mergeCell ref="AE44:AF44"/>
    <mergeCell ref="AG44:AH44"/>
    <mergeCell ref="Z44:AC44"/>
    <mergeCell ref="G46:H46"/>
    <mergeCell ref="I46:J46"/>
    <mergeCell ref="K46:L46"/>
    <mergeCell ref="S46:T46"/>
    <mergeCell ref="U46:V46"/>
    <mergeCell ref="W46:X46"/>
    <mergeCell ref="AE45:AF45"/>
    <mergeCell ref="AG45:AH45"/>
    <mergeCell ref="AI45:AJ45"/>
    <mergeCell ref="G45:H45"/>
    <mergeCell ref="I45:J45"/>
    <mergeCell ref="K45:L45"/>
    <mergeCell ref="S45:T45"/>
    <mergeCell ref="U45:V45"/>
    <mergeCell ref="W45:X45"/>
    <mergeCell ref="B49:I49"/>
    <mergeCell ref="J49:K49"/>
    <mergeCell ref="L49:N49"/>
    <mergeCell ref="O49:Q49"/>
    <mergeCell ref="T49:AB49"/>
    <mergeCell ref="AC49:AD49"/>
    <mergeCell ref="AE49:AG49"/>
    <mergeCell ref="AH49:AJ49"/>
    <mergeCell ref="B50:H50"/>
    <mergeCell ref="J50:K50"/>
    <mergeCell ref="L50:N50"/>
    <mergeCell ref="O50:Q50"/>
    <mergeCell ref="T50:AA50"/>
    <mergeCell ref="AC50:AD50"/>
    <mergeCell ref="AE50:AG50"/>
    <mergeCell ref="AH50:AJ50"/>
    <mergeCell ref="B51:H51"/>
    <mergeCell ref="J51:K51"/>
    <mergeCell ref="L51:N51"/>
    <mergeCell ref="O51:Q51"/>
    <mergeCell ref="T51:AA51"/>
    <mergeCell ref="AC51:AD51"/>
    <mergeCell ref="AE51:AG51"/>
    <mergeCell ref="AH51:AJ51"/>
    <mergeCell ref="AE52:AG52"/>
    <mergeCell ref="AH52:AJ52"/>
    <mergeCell ref="B53:H53"/>
    <mergeCell ref="J53:K53"/>
    <mergeCell ref="L53:N53"/>
    <mergeCell ref="O53:Q53"/>
    <mergeCell ref="AC53:AD53"/>
    <mergeCell ref="AE53:AG53"/>
    <mergeCell ref="AH53:AJ53"/>
    <mergeCell ref="B52:H52"/>
    <mergeCell ref="J52:K52"/>
    <mergeCell ref="L52:N52"/>
    <mergeCell ref="O52:Q52"/>
    <mergeCell ref="T52:AA52"/>
    <mergeCell ref="AC52:AD52"/>
    <mergeCell ref="B55:H55"/>
    <mergeCell ref="J55:K55"/>
    <mergeCell ref="L55:N55"/>
    <mergeCell ref="O55:Q55"/>
    <mergeCell ref="AC55:AD55"/>
    <mergeCell ref="AE55:AG55"/>
    <mergeCell ref="AH55:AJ55"/>
    <mergeCell ref="B54:H54"/>
    <mergeCell ref="J54:K54"/>
    <mergeCell ref="L54:N54"/>
    <mergeCell ref="O54:Q54"/>
    <mergeCell ref="AC54:AD54"/>
    <mergeCell ref="B59:I59"/>
    <mergeCell ref="J59:K59"/>
    <mergeCell ref="L59:N59"/>
    <mergeCell ref="O59:Q59"/>
    <mergeCell ref="L62:N62"/>
    <mergeCell ref="O62:Q62"/>
    <mergeCell ref="B61:H61"/>
    <mergeCell ref="J61:K61"/>
    <mergeCell ref="L61:N61"/>
    <mergeCell ref="O61:Q61"/>
    <mergeCell ref="L60:N60"/>
    <mergeCell ref="O60:Q60"/>
    <mergeCell ref="O56:P56"/>
    <mergeCell ref="AE62:AG62"/>
    <mergeCell ref="AH60:AJ60"/>
    <mergeCell ref="AE56:AG56"/>
    <mergeCell ref="AH56:AJ56"/>
    <mergeCell ref="AC57:AD57"/>
    <mergeCell ref="AE57:AG57"/>
    <mergeCell ref="AH57:AJ57"/>
    <mergeCell ref="AC56:AD56"/>
    <mergeCell ref="AH58:AJ58"/>
    <mergeCell ref="T61:AA61"/>
    <mergeCell ref="AC61:AD61"/>
    <mergeCell ref="AE61:AG61"/>
    <mergeCell ref="AH61:AJ61"/>
    <mergeCell ref="AD72:AH73"/>
    <mergeCell ref="AI72:AJ73"/>
    <mergeCell ref="B66:H66"/>
    <mergeCell ref="J66:K66"/>
    <mergeCell ref="L66:N66"/>
    <mergeCell ref="O66:Q66"/>
    <mergeCell ref="AH70:AI70"/>
    <mergeCell ref="B64:H64"/>
    <mergeCell ref="J64:K64"/>
    <mergeCell ref="L64:N64"/>
    <mergeCell ref="O64:Q64"/>
    <mergeCell ref="B65:H65"/>
    <mergeCell ref="J65:K65"/>
    <mergeCell ref="L65:N65"/>
    <mergeCell ref="O65:Q65"/>
    <mergeCell ref="T72:AC73"/>
    <mergeCell ref="AH69:AI69"/>
    <mergeCell ref="T66:AB66"/>
    <mergeCell ref="AC66:AD66"/>
    <mergeCell ref="AE66:AG66"/>
    <mergeCell ref="T70:Z70"/>
    <mergeCell ref="AE70:AG70"/>
    <mergeCell ref="B69:H69"/>
    <mergeCell ref="L69:N69"/>
    <mergeCell ref="O69:P69"/>
    <mergeCell ref="B67:H67"/>
    <mergeCell ref="J67:K67"/>
    <mergeCell ref="L67:N67"/>
    <mergeCell ref="O67:Q67"/>
    <mergeCell ref="B68:H68"/>
    <mergeCell ref="J68:K68"/>
    <mergeCell ref="L68:N68"/>
    <mergeCell ref="O68:Q68"/>
    <mergeCell ref="S65:AJ65"/>
    <mergeCell ref="AH6:AH7"/>
    <mergeCell ref="AI6:AI7"/>
    <mergeCell ref="AJ6:AJ7"/>
    <mergeCell ref="T8:Z11"/>
    <mergeCell ref="A29:AJ29"/>
    <mergeCell ref="A48:Q48"/>
    <mergeCell ref="S48:AJ48"/>
    <mergeCell ref="A58:Q58"/>
    <mergeCell ref="AH63:AI63"/>
    <mergeCell ref="T60:AA60"/>
    <mergeCell ref="AC60:AD60"/>
    <mergeCell ref="AE60:AG60"/>
    <mergeCell ref="AH62:AJ62"/>
    <mergeCell ref="AC62:AD62"/>
    <mergeCell ref="B62:H62"/>
    <mergeCell ref="J62:K62"/>
    <mergeCell ref="B60:H60"/>
    <mergeCell ref="J60:K60"/>
    <mergeCell ref="J63:K63"/>
    <mergeCell ref="L63:N63"/>
    <mergeCell ref="O63:Q63"/>
    <mergeCell ref="B56:H56"/>
    <mergeCell ref="L56:N56"/>
  </mergeCells>
  <phoneticPr fontId="2"/>
  <printOptions horizontalCentered="1" verticalCentered="1"/>
  <pageMargins left="0" right="0" top="0" bottom="0" header="0" footer="0"/>
  <pageSetup paperSize="9" orientation="portrait" r:id="rId1"/>
  <headerFooter>
    <oddFooter>&amp;R ver. 20220406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ワイン醸造用原料注文書</vt:lpstr>
    </vt:vector>
  </TitlesOfParts>
  <Company>DF GROUP JAPAN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 Mari</dc:creator>
  <cp:lastModifiedBy>SHIMIZU Kei (清水 慶)</cp:lastModifiedBy>
  <cp:lastPrinted>2022-04-06T01:11:18Z</cp:lastPrinted>
  <dcterms:created xsi:type="dcterms:W3CDTF">2013-05-27T08:37:16Z</dcterms:created>
  <dcterms:modified xsi:type="dcterms:W3CDTF">2022-04-06T01:14:46Z</dcterms:modified>
</cp:coreProperties>
</file>